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7470" windowHeight="1995" activeTab="3"/>
  </bookViews>
  <sheets>
    <sheet name="PL 1. BS Sở tư pháp" sheetId="6" r:id="rId1"/>
    <sheet name="PL 2. Điều chỉnh STC" sheetId="4" r:id="rId2"/>
    <sheet name="PL3. Điều chỉnh giảm STC" sheetId="5" r:id="rId3"/>
    <sheet name="PL 4. BS chuyển đổi số" sheetId="11" r:id="rId4"/>
  </sheets>
  <definedNames>
    <definedName name="_xlnm.Print_Area" localSheetId="0">'PL 1. BS Sở tư pháp'!$A$1:$G$63</definedName>
    <definedName name="_xlnm.Print_Area" localSheetId="1">'PL 2. Điều chỉnh STC'!$A$1:$G$31</definedName>
    <definedName name="_xlnm.Print_Area" localSheetId="3">'PL 4. BS chuyển đổi số'!$A$1:$I$58</definedName>
    <definedName name="_xlnm.Print_Area" localSheetId="2">'PL3. Điều chỉnh giảm STC'!$A$1:$F$9</definedName>
    <definedName name="_xlnm.Print_Titles" localSheetId="0">'PL 1. BS Sở tư pháp'!$5:$5</definedName>
    <definedName name="_xlnm.Print_Titles" localSheetId="1">'PL 2. Điều chỉnh STC'!$5:$6</definedName>
    <definedName name="_xlnm.Print_Titles" localSheetId="3">'PL 4. BS chuyển đổi số'!$5:$6</definedName>
    <definedName name="_xlnm.Print_Titles" localSheetId="2">'PL3. Điều chỉnh giảm STC'!$5:$6</definedName>
  </definedNames>
  <calcPr calcId="124519" fullCalcOnLoad="1"/>
</workbook>
</file>

<file path=xl/calcChain.xml><?xml version="1.0" encoding="utf-8"?>
<calcChain xmlns="http://schemas.openxmlformats.org/spreadsheetml/2006/main">
  <c r="G26" i="4"/>
  <c r="G25"/>
  <c r="E26"/>
  <c r="E25"/>
  <c r="G12"/>
  <c r="G11"/>
  <c r="G10"/>
  <c r="E12"/>
  <c r="E11"/>
  <c r="E10"/>
  <c r="D59" i="6"/>
  <c r="D58"/>
  <c r="D50"/>
  <c r="D49"/>
  <c r="D43"/>
  <c r="D42"/>
  <c r="D41"/>
  <c r="D39"/>
  <c r="D34"/>
  <c r="D33"/>
  <c r="D30"/>
  <c r="D24"/>
  <c r="D19"/>
  <c r="D9"/>
  <c r="D8"/>
  <c r="D7"/>
  <c r="D6"/>
  <c r="G58" i="11"/>
  <c r="G57"/>
  <c r="G56"/>
  <c r="G55"/>
  <c r="G54"/>
  <c r="G53"/>
  <c r="G52"/>
  <c r="F52"/>
  <c r="D52"/>
  <c r="G51"/>
  <c r="G50"/>
  <c r="G49"/>
  <c r="G48"/>
  <c r="G47"/>
  <c r="F46"/>
  <c r="D46"/>
  <c r="G45"/>
  <c r="G44"/>
  <c r="F44"/>
  <c r="D44"/>
  <c r="G43"/>
  <c r="G42"/>
  <c r="D41"/>
  <c r="G41"/>
  <c r="G40"/>
  <c r="G37"/>
  <c r="G36"/>
  <c r="G35"/>
  <c r="F34"/>
  <c r="D34"/>
  <c r="G34"/>
  <c r="G33"/>
  <c r="G32"/>
  <c r="G31"/>
  <c r="G30"/>
  <c r="F29"/>
  <c r="D29"/>
  <c r="G29"/>
  <c r="G28"/>
  <c r="G27"/>
  <c r="F25"/>
  <c r="D25"/>
  <c r="G25"/>
  <c r="G24"/>
  <c r="G23"/>
  <c r="G22"/>
  <c r="F21"/>
  <c r="D21"/>
  <c r="G21"/>
  <c r="G20"/>
  <c r="G19"/>
  <c r="G18"/>
  <c r="G17"/>
  <c r="G16"/>
  <c r="G15"/>
  <c r="F15"/>
  <c r="F8"/>
  <c r="F7"/>
  <c r="D15"/>
  <c r="G14"/>
  <c r="G13"/>
  <c r="G12"/>
  <c r="G11"/>
  <c r="G9"/>
  <c r="G8"/>
  <c r="F9"/>
  <c r="D9"/>
  <c r="D8"/>
  <c r="D7"/>
  <c r="A3" i="4"/>
  <c r="A3" i="5" s="1"/>
  <c r="A3" i="11" s="1"/>
  <c r="D35" i="6"/>
  <c r="E8" i="5"/>
  <c r="E7"/>
  <c r="G8" i="4"/>
  <c r="G7"/>
  <c r="E8"/>
  <c r="E7"/>
  <c r="G46" i="11"/>
  <c r="D39"/>
  <c r="G39"/>
  <c r="G7"/>
</calcChain>
</file>

<file path=xl/sharedStrings.xml><?xml version="1.0" encoding="utf-8"?>
<sst xmlns="http://schemas.openxmlformats.org/spreadsheetml/2006/main" count="314" uniqueCount="189">
  <si>
    <t>STT</t>
  </si>
  <si>
    <t>Danh mục tài sản mua sắm</t>
  </si>
  <si>
    <t>Tên cơ quan, đơn vị</t>
  </si>
  <si>
    <t>Tổng số</t>
  </si>
  <si>
    <t>Số lượng đề xuất mua</t>
  </si>
  <si>
    <t>Điều chỉnh thành</t>
  </si>
  <si>
    <t>Sở Tài chính</t>
  </si>
  <si>
    <t>- Cải tạo trụ sở làm việc và xây dựng các công trình phụ trợ của Sở Tư pháp</t>
  </si>
  <si>
    <t>- Mua sắm tài sản, trang thiết bị</t>
  </si>
  <si>
    <t>+ Bộ bàn ghế làm việc</t>
  </si>
  <si>
    <t>+ Tủ đựng tài liệu</t>
  </si>
  <si>
    <t>+ Máy vi tính</t>
  </si>
  <si>
    <t>Nhiệm vụ và dự toán mua sắm</t>
  </si>
  <si>
    <t xml:space="preserve">Danh mục </t>
  </si>
  <si>
    <t>Nguồn (NSNN, nguồn khác…)</t>
  </si>
  <si>
    <t>Thời gian thực hiện nhiệm vụ</t>
  </si>
  <si>
    <t>Các nội dung khác (nếu có)</t>
  </si>
  <si>
    <t>NSNN</t>
  </si>
  <si>
    <t>- Mua sắm thiết bị thuộc hạ tầng CNTT ngành tài chính</t>
  </si>
  <si>
    <t>- Mua sắm, sửa chữa thay thế thiết bị thuộc hạ tầng CNTT ngành tài chính</t>
  </si>
  <si>
    <t>Nghị quyết số 586/NQ-HĐND ngày 25/4/2025 của HĐND tỉnh</t>
  </si>
  <si>
    <t>Dự toán kinh phí (đồng)</t>
  </si>
  <si>
    <t>Ghi chú</t>
  </si>
  <si>
    <t>Đơn vị đề nghị điều chỉnh sang nhiệm vụ chi khác không thuộc phạm vi điều chỉnh của Nghị định số 98/2025/NĐ-CP</t>
  </si>
  <si>
    <t xml:space="preserve">Nhiệm vụ và dự toán kinh phí sửa chữa, cải tạo, xây dựng mới hạng mục công trình </t>
  </si>
  <si>
    <t>Dự toán kinh phí</t>
  </si>
  <si>
    <t>Bệnh viện y dược cổ truyền</t>
  </si>
  <si>
    <t>- Mua sắm thiết bị y tế</t>
  </si>
  <si>
    <t>+ Máy điện xung điện phân</t>
  </si>
  <si>
    <t>+ Máy xoa bóp</t>
  </si>
  <si>
    <t>+ Máy tập thụ động CPM vận động khớp gối</t>
  </si>
  <si>
    <t>+ Máy từ trường toàn thân</t>
  </si>
  <si>
    <t>+ Máy tập thụ động khớp gối, khớp háng</t>
  </si>
  <si>
    <t>+ Máy siêu âm điều trị</t>
  </si>
  <si>
    <t>+ Máy điện xung đa năng trị liệu</t>
  </si>
  <si>
    <t>+ Máy điện châm không dùng kim</t>
  </si>
  <si>
    <t>+ Máy điều trị bằng sóng xung kích</t>
  </si>
  <si>
    <t>+ Máy kích thích tập nuốt</t>
  </si>
  <si>
    <t>+ Máy điều trị bằng bồn xoáy hoặc bể sục (bồn thủy trị liệu tứ chi)</t>
  </si>
  <si>
    <t>+ Máy điều trị bằng bồn xoăy hoặc bể sục</t>
  </si>
  <si>
    <t>+ Máy điều trị giảm áp lực cột sống lưng cổ</t>
  </si>
  <si>
    <t>+ Máy siêu âm kết hợp nhiệt lạnh</t>
  </si>
  <si>
    <t xml:space="preserve">+ Chi phí tư vấn liên quan đến mua sắm </t>
  </si>
  <si>
    <t>+ Máy phát tia plasma lạnh điều trị vết thương</t>
  </si>
  <si>
    <t>Máy siêu âm tổng quát</t>
  </si>
  <si>
    <t>+ Bơm tiêm điện</t>
  </si>
  <si>
    <t>Bơm tiêm điện</t>
  </si>
  <si>
    <t>+ Máy theo dõi sản khoa 2 chức năng</t>
  </si>
  <si>
    <t>Giường bệnh</t>
  </si>
  <si>
    <t>+ Giường bệnh</t>
  </si>
  <si>
    <t>Máy theo dõi sản khoa</t>
  </si>
  <si>
    <t>Chi phí tư vấn, đấu thầu</t>
  </si>
  <si>
    <t>Đơn vị tính: đồng</t>
  </si>
  <si>
    <t>Bệnh viện đa khoa Thái Bình</t>
  </si>
  <si>
    <t>Hệ thống ECMO</t>
  </si>
  <si>
    <t>Bộ dụng cụ phẫu thuật (Bộ phẫu thuật vi phẫu)</t>
  </si>
  <si>
    <t>Hệ thống EP trong điều trị rối loạn nhịp tim</t>
  </si>
  <si>
    <t>Máy khoan phá mảng xơ vữa trong lòng mạch</t>
  </si>
  <si>
    <t>Máy bơm bóng đối xung động mạch chủ (Hệ thống điều khiển đặt bóng đối xung động mạch chủ)</t>
  </si>
  <si>
    <t>Bệnh viện Nhi Thái Bình</t>
  </si>
  <si>
    <t>Máy hạ thân nhiệt</t>
  </si>
  <si>
    <t>Máy lọc máu liên tục</t>
  </si>
  <si>
    <t>Hệ thống sắc ký khối phổ (Hệ thống sàng lọc sơ sinh)</t>
  </si>
  <si>
    <t>Máy siêu âm tổng quát (Máy siêu âm Doppler màu)</t>
  </si>
  <si>
    <t>Bộ dụng cụ phẫu thuật (Bộ dụng cụ phẫu thuật tim bạch và Bộ dụng cụ vi phẫu)</t>
  </si>
  <si>
    <t>Máy gây mê</t>
  </si>
  <si>
    <t>Bệnh viện Phụ sản Thái Bình</t>
  </si>
  <si>
    <t>Máy vi cắt lạnh</t>
  </si>
  <si>
    <t>Hệ thống phẫu thuật nội soi</t>
  </si>
  <si>
    <t>Bộ dụng cụ phẫu thuật</t>
  </si>
  <si>
    <t>Dao mổ điện cao tần</t>
  </si>
  <si>
    <t>I</t>
  </si>
  <si>
    <t xml:space="preserve">Văn phòng Tỉnh ủy </t>
  </si>
  <si>
    <t>- Đầu tư cho thiết bị làm lưu động</t>
  </si>
  <si>
    <t>Router cho xe truyền hình lưu động (gồm 1 nguồn chạy và 1 nguồn dự phòng) </t>
  </si>
  <si>
    <t>Bàn điều khiển cho Router loại dùng cho kỹ thuật viên (gồm 1 nguồn chạy và 1 nguồn dự phòng)</t>
  </si>
  <si>
    <t>Bàn điều khiển bộ định tuyền trên xe truyền hình lưu động dùng cho đạo diễn (gồm 1 nguồn chạy và 1 nguồn dự phòng) </t>
  </si>
  <si>
    <t>Dây cáp quang loại 100 mét nối Patch với camera</t>
  </si>
  <si>
    <t>Dây cáp quang loại 200 mét nối Patch với camera</t>
  </si>
  <si>
    <t>Bàn điều khiển bộ định tuyền trên xe truyền hình lưu động dùng cho đạo diễn (gồm 1 nguồn chạy và 1 nguồn dự phòng)</t>
  </si>
  <si>
    <t>Thiết bị decoder (giải mã tín hiệu) Video </t>
  </si>
  <si>
    <t>Thiết bị encoder (mã hoá tín hiệu) Video </t>
  </si>
  <si>
    <t>Bộ tạo xung đồng bộ </t>
  </si>
  <si>
    <t>- Đường truyền</t>
  </si>
  <si>
    <t>Thuê đường truyền internet + wifi VNPT </t>
  </si>
  <si>
    <t>Thuê đường truyền internet + wifi Viettel </t>
  </si>
  <si>
    <t>Lắp đặt điện thoại cố định và đường truyền </t>
  </si>
  <si>
    <t>Đường truyền metronet tốc độ 30M </t>
  </si>
  <si>
    <t>- Máy tính, máy in</t>
  </si>
  <si>
    <t>Thuê Máy tính đề bàn cấu hình cao </t>
  </si>
  <si>
    <t>Thuê Máy in </t>
  </si>
  <si>
    <t>Thuê Ti vi 75 inch </t>
  </si>
  <si>
    <t>Mua đầu đọc thẻ nhớ </t>
  </si>
  <si>
    <t>Mua cáp SDI 200m+Jack </t>
  </si>
  <si>
    <t>Văn phòng Tỉnh ủy</t>
  </si>
  <si>
    <t>Ban Tổ chức Tỉnh ủy</t>
  </si>
  <si>
    <t>Màn hình máy tính</t>
  </si>
  <si>
    <t>Danh mục mua sắm, sửa chữa, cải tạo, nâng cấp tài sản, trang thiết bị; chi thuê hàng hóa, dịch vụ</t>
  </si>
  <si>
    <t>Trong đó</t>
  </si>
  <si>
    <t>Ngân sách địa phương</t>
  </si>
  <si>
    <t>Ngân sách Trung ương</t>
  </si>
  <si>
    <t>Văn phòng UBND tỉnh</t>
  </si>
  <si>
    <t>Nâng cấp, mở rộng Trung tâm giám sát, điều hành thông minh tỉnh (IOC)</t>
  </si>
  <si>
    <t>Nâng cấp trang thiết bị cho cấp cơ sở để đảm bảo thực hiện việc hiện đại hóa hệ thống giao ban trực tuyến toàn tỉnh</t>
  </si>
  <si>
    <t>Thuê dịch vụ vận hành hệ thống phòng họp không giấy tờ tỉnh Hưng Yên</t>
  </si>
  <si>
    <t>Nâng cấp hệ thống mạng lõi tại Trụ sở tòa nhà Hội đồng nhân dân, UBND tỉnh</t>
  </si>
  <si>
    <t>Triển khai phần mềm Văn phòng số phục vụ công tác chỉ đạo điều hành tại UBND tỉnh</t>
  </si>
  <si>
    <t>Trung tâm phục vụ hành chính công</t>
  </si>
  <si>
    <t>Triển khai mô hình KIOSK thông minh tại Trung tâm phục vụ hành chính công</t>
  </si>
  <si>
    <t>Trang thiết bị, đường truyền phục vụ hoạt động của Trung tâm phục vụ hành chính công cấp cơ sở</t>
  </si>
  <si>
    <t>Mua sắm trang thiết bị công nghệ thông tin hiện đại hóa trung tâm phục vụ hành chính công</t>
  </si>
  <si>
    <t>Trung tâm Thông tin - Hội nghị tỉnh</t>
  </si>
  <si>
    <t>Thuê dịch vụ vận hành, mở rộng cổng thông tin điện tử đến 104 Ủy ban nhân dân xã, phường</t>
  </si>
  <si>
    <t>II</t>
  </si>
  <si>
    <t>Nâng cấp trang thiết bị cho cấp cơ sở để đảm bảo thực hiện việc hiện đại hóa hệ thống giao ban trực tuyến tỉnh ủy, đảng ủy xã, phường</t>
  </si>
  <si>
    <t>Sở Giáo dục và Đào tạo</t>
  </si>
  <si>
    <t>Mô hình thi trực tuyến tập trung qua nền tảng công nghệ xác thực thẻ CCCD gắn chíp điện tử (đối tượng giáo dục nghề nghiệp)</t>
  </si>
  <si>
    <t>Triển khai số hóa Học bạ số, chứng chỉ, văn bằng</t>
  </si>
  <si>
    <t>Biên soạn, triển khai các tài liệu, bài giảng cho từng chương trình phổ cập đa dạng về thể loại (văn bản, hình ảnh, âm thanh, video, bài trình chiếu), ngắn gọn, dễ hiểu, dễ thực hiện</t>
  </si>
  <si>
    <t>III</t>
  </si>
  <si>
    <t>Sở Nội vụ</t>
  </si>
  <si>
    <t>Phấn đấu hằng năm ít nhất 100 CBCCVC tại địa phương đào tạo văn bằng 2 về CNTT</t>
  </si>
  <si>
    <t>Không phải nội dung mua sắm</t>
  </si>
  <si>
    <t>Phấn đấu hằng năm ít nhất 50 CBCCVC tại địa phương đào tạo thạc sỹ CNTT, KH Dữ liệu</t>
  </si>
  <si>
    <t>IV</t>
  </si>
  <si>
    <t>Sở Tư pháp</t>
  </si>
  <si>
    <t>Xây dựng Phần mềm cơ sở dữ liệu về Hòa giải ở cơ sở và áp dụng AI trong tra cứu và tư vấn hóa giải ở cơ sở</t>
  </si>
  <si>
    <t>Nâng cấp, mở rộng phần mềm Cơ sở dữ liệu công chứng trên địa bàn tỉnh Hưng Yên</t>
  </si>
  <si>
    <t>Nghiên cứu, triển khai thử nghiệm nền tảng trợ lý ảo hỗ trợ rà soát văn bản quy phạm pháp luật</t>
  </si>
  <si>
    <t>Xây dựng phần mềm cơ sở dữ liệu vi bằng trên địa bàn tỉnh Hưng Yên</t>
  </si>
  <si>
    <t>V</t>
  </si>
  <si>
    <t>Sở Khoa học và Công nghệ</t>
  </si>
  <si>
    <t>Dịch vụ thuê Kho dữ liệu dùng chung và cổng dữ liệu mở tỉnh Hưng Yên</t>
  </si>
  <si>
    <t>Triển khai trợ lý ảo cho cán bộ, công chức, viên chức, người dân</t>
  </si>
  <si>
    <t>Triển khai tập huấn kỹ năng số cho người dân, thực hiện phong trào "Bình dân học vụ số"</t>
  </si>
  <si>
    <t>Lập đề án thành lập Trung tâm công nghệ cao và đổi mới sáng tạo tỉnh Hưng Yên</t>
  </si>
  <si>
    <t>VI</t>
  </si>
  <si>
    <t>Sở Nông nghiệp và Môi trường</t>
  </si>
  <si>
    <t>Văn phòng Đăng ký đất đai Hưng Yên</t>
  </si>
  <si>
    <t>Số hóa làm sạch dữ liệu địa chính và triển khai các phương án khai thác sử dụng số hóa dữ liệu địa chính để cắt giảm thủ tục hành chính liên quan</t>
  </si>
  <si>
    <t>Triển khai định danh tàu cá trên địa bàn tỉnh</t>
  </si>
  <si>
    <t>Không phải phê duyệt do dự kiến hợp tác với Trường ĐHBK</t>
  </si>
  <si>
    <t>Thử nghiệm Robot thăm dò đáy biển</t>
  </si>
  <si>
    <t>VII</t>
  </si>
  <si>
    <t>Sở Công thương</t>
  </si>
  <si>
    <t>Xây dựng cơ sở dữ liệu quản lý các khu, cụm công nghiệp, khu kinh tế trên địa bàn tỉnh</t>
  </si>
  <si>
    <t>Tại cuộc họp UBND ngày 11/9/2025 đã giao Sở Công thương chủ trì, phối hợp với BQL KKT và các KCN, BQL các KCN tỉnh thực hiện</t>
  </si>
  <si>
    <t>VIII</t>
  </si>
  <si>
    <t>Sở Y tế</t>
  </si>
  <si>
    <t>Triển khai giải pháp KIOSK y tế thông minh</t>
  </si>
  <si>
    <t>Triển khai Bệnh án điện tử tại các bệnh viện</t>
  </si>
  <si>
    <t>Tổ chức khám sức khỏe toàn dân</t>
  </si>
  <si>
    <t>X</t>
  </si>
  <si>
    <t>Sở Xây dựng</t>
  </si>
  <si>
    <t>Định danh địa điểm, đánh số nhà theo Thông tư số 08/TTr-BXD của Bộ Xây dựng</t>
  </si>
  <si>
    <t>Sở Xây dựng đã có Văn bản không đề xuất kinh phí do Bộ Xây dựng hướng dẫn nhiệm vụ này do cấp xã thực hiện</t>
  </si>
  <si>
    <t>IX</t>
  </si>
  <si>
    <t>Công an tỉnh</t>
  </si>
  <si>
    <t>Nâng cấp trung tâm giám sát an ninh không gian mạng SOC của tỉnh (Thuê dịch vụ)</t>
  </si>
  <si>
    <t>Triển khai phần mềm quản lý lưu trú ASM tại 100% cơ sở lưu trú</t>
  </si>
  <si>
    <t>Triển khai tích hợp các hệ thống camera giám sát với Trung tâm điều hành thông minh cấp tỉnh và kết nối liên thông với cơ sở dữ liệu Quốc gia về dân cư</t>
  </si>
  <si>
    <t>Làm sạch dữ liệu án tích, căn cước căn phạm, cấp Phiếu lý lịch tư pháp trên ứng dụng VNeID</t>
  </si>
  <si>
    <t>Định danh tổ chức, doanh nghiệp và kinh tế hộ gia đình</t>
  </si>
  <si>
    <t>Lắp đặt mạng máy tính bảo mật tới các đơn vị ngoài trụ sở Công an tỉnh</t>
  </si>
  <si>
    <t>Tỉnh ủy</t>
  </si>
  <si>
    <t>a</t>
  </si>
  <si>
    <t>b</t>
  </si>
  <si>
    <t>3.1</t>
  </si>
  <si>
    <t>3.2</t>
  </si>
  <si>
    <t>3.3</t>
  </si>
  <si>
    <t>2.1</t>
  </si>
  <si>
    <t>2.2</t>
  </si>
  <si>
    <t>Mua sắm trang thiết bị phục vụ số hóa tài liệu lưu trữ tại Trung tâm lưu trữ lịch sử và số hóa tài liệu lưu trữ cấp huyện</t>
  </si>
  <si>
    <t xml:space="preserve"> NSNN </t>
  </si>
  <si>
    <t>Case máy tính để bàn</t>
  </si>
  <si>
    <t>PHÊ DUYỆT BỔ SUNG NHIỆM VỤ VÀ DỰ TOÁN KINH PHÍ NĂM 2025</t>
  </si>
  <si>
    <t>PHỤ LỤC SỐ I</t>
  </si>
  <si>
    <t>PHÊ DUYỆT ĐIỀU CHỈNH NHIỆM VỤ VÀ DỰ TOÁN KINH PHÍ NĂM 2025</t>
  </si>
  <si>
    <t>PHỤ LỤC SỐ II</t>
  </si>
  <si>
    <t>PHÊ DUYỆT ĐIỀU CHỈNH GIẢM NHIỆM VỤ VÀ DỰ TOÁN KINH PHÍ NĂM 2025</t>
  </si>
  <si>
    <t>PHỤ LỤC SỐ III</t>
  </si>
  <si>
    <t xml:space="preserve"> PHÊ DUYỆT BỔ SUNG NHU CẦU, NHIỆM VỤ VÀ DỰ TOÁN KINH PHÍ THỰC THỰC HIỆN NHIỆM VỤ CHUYỂN ĐỔI SỐ TỈNH HƯNG YÊN NĂM 2025</t>
  </si>
  <si>
    <t xml:space="preserve">PHỤ LỤC SỐ IV
</t>
  </si>
  <si>
    <t>1.1</t>
  </si>
  <si>
    <t>1.2</t>
  </si>
  <si>
    <r>
      <t xml:space="preserve">Bệnh viện </t>
    </r>
    <r>
      <rPr>
        <b/>
        <sz val="14"/>
        <color indexed="10"/>
        <rFont val="Times New Roman"/>
        <family val="1"/>
      </rPr>
      <t>S</t>
    </r>
    <r>
      <rPr>
        <b/>
        <sz val="14"/>
        <color indexed="8"/>
        <rFont val="Times New Roman"/>
        <family val="1"/>
      </rPr>
      <t xml:space="preserve">ản - </t>
    </r>
    <r>
      <rPr>
        <b/>
        <sz val="14"/>
        <color indexed="10"/>
        <rFont val="Times New Roman"/>
        <family val="1"/>
      </rPr>
      <t>N</t>
    </r>
    <r>
      <rPr>
        <b/>
        <sz val="14"/>
        <color indexed="8"/>
        <rFont val="Times New Roman"/>
        <family val="1"/>
      </rPr>
      <t>hi</t>
    </r>
  </si>
  <si>
    <t>(Kèm theo Nghị quyết số 758/NQ-HĐND ngày 10 tháng 10 năm 2025 của Hội đồng nhân dân tỉnh)</t>
  </si>
  <si>
    <t>Nghị quyết số 511/NQ-HĐND ngày 11/12/2024; 
Nghị quyết số 586/NQ-HĐND ngày 25/4/2025 của HĐND tỉnh</t>
  </si>
  <si>
    <t>Nâng cấp mở rộng cơ sở dữ liệu giá</t>
  </si>
</sst>
</file>

<file path=xl/styles.xml><?xml version="1.0" encoding="utf-8"?>
<styleSheet xmlns="http://schemas.openxmlformats.org/spreadsheetml/2006/main">
  <numFmts count="4">
    <numFmt numFmtId="173" formatCode="_(* #,##0.00_);_(* \(#,##0.00\);_(* &quot;-&quot;??_);_(@_)"/>
    <numFmt numFmtId="179" formatCode="_-* #,##0\ _ _-;\-* #,##0\ _ _-;_-* &quot;-&quot;\ _ _-;_-@_-"/>
    <numFmt numFmtId="182" formatCode="_(* #,##0_);_(* \(#,##0\);_(* &quot;-&quot;??_);_(@_)"/>
    <numFmt numFmtId="188" formatCode="_-* #,##0\ _₫_-;\-* #,##0\ _₫_-;_-* &quot;-&quot;??\ _₫_-;_-@_-"/>
  </numFmts>
  <fonts count="36">
    <font>
      <sz val="11"/>
      <color indexed="8"/>
      <name val="Calibri"/>
      <family val="2"/>
    </font>
    <font>
      <sz val="10"/>
      <color indexed="8"/>
      <name val="Arial"/>
      <family val="2"/>
    </font>
    <font>
      <sz val="14"/>
      <color indexed="8"/>
      <name val="Times New Roman"/>
      <family val="1"/>
    </font>
    <font>
      <b/>
      <sz val="14"/>
      <color indexed="8"/>
      <name val="Times New Roman"/>
      <family val="1"/>
    </font>
    <font>
      <sz val="12"/>
      <name val=".VnArial Narrow"/>
      <family val="2"/>
    </font>
    <font>
      <sz val="8"/>
      <name val="Calibri"/>
      <family val="2"/>
    </font>
    <font>
      <sz val="11"/>
      <color indexed="8"/>
      <name val="Calibri"/>
      <family val="2"/>
      <charset val="163"/>
    </font>
    <font>
      <sz val="11"/>
      <color indexed="9"/>
      <name val="Calibri"/>
      <family val="2"/>
      <charset val="163"/>
    </font>
    <font>
      <sz val="11"/>
      <color indexed="20"/>
      <name val="Calibri"/>
      <family val="2"/>
      <charset val="163"/>
    </font>
    <font>
      <b/>
      <sz val="11"/>
      <color indexed="52"/>
      <name val="Calibri"/>
      <family val="2"/>
      <charset val="163"/>
    </font>
    <font>
      <sz val="11"/>
      <color indexed="8"/>
      <name val="Calibri"/>
      <family val="2"/>
    </font>
    <font>
      <sz val="12"/>
      <color indexed="8"/>
      <name val="Times New Roman"/>
      <family val="2"/>
    </font>
    <font>
      <b/>
      <sz val="11"/>
      <color indexed="9"/>
      <name val="Calibri"/>
      <family val="2"/>
      <charset val="163"/>
    </font>
    <font>
      <i/>
      <sz val="11"/>
      <color indexed="23"/>
      <name val="Calibri"/>
      <family val="2"/>
      <charset val="163"/>
    </font>
    <font>
      <sz val="11"/>
      <color indexed="17"/>
      <name val="Calibri"/>
      <family val="2"/>
      <charset val="163"/>
    </font>
    <font>
      <b/>
      <sz val="15"/>
      <color indexed="54"/>
      <name val="Calibri"/>
      <family val="2"/>
      <charset val="163"/>
    </font>
    <font>
      <b/>
      <sz val="13"/>
      <color indexed="54"/>
      <name val="Calibri"/>
      <family val="2"/>
      <charset val="163"/>
    </font>
    <font>
      <b/>
      <sz val="11"/>
      <color indexed="54"/>
      <name val="Calibri"/>
      <family val="2"/>
      <charset val="163"/>
    </font>
    <font>
      <sz val="11"/>
      <color indexed="62"/>
      <name val="Calibri"/>
      <family val="2"/>
      <charset val="163"/>
    </font>
    <font>
      <sz val="11"/>
      <color indexed="52"/>
      <name val="Calibri"/>
      <family val="2"/>
      <charset val="163"/>
    </font>
    <font>
      <sz val="11"/>
      <color indexed="60"/>
      <name val="Calibri"/>
      <family val="2"/>
      <charset val="163"/>
    </font>
    <font>
      <b/>
      <sz val="11"/>
      <color indexed="63"/>
      <name val="Calibri"/>
      <family val="2"/>
      <charset val="163"/>
    </font>
    <font>
      <b/>
      <sz val="18"/>
      <color indexed="54"/>
      <name val="Calibri Light"/>
      <family val="2"/>
      <charset val="163"/>
    </font>
    <font>
      <b/>
      <sz val="11"/>
      <color indexed="8"/>
      <name val="Calibri"/>
      <family val="2"/>
      <charset val="163"/>
    </font>
    <font>
      <sz val="11"/>
      <color indexed="10"/>
      <name val="Calibri"/>
      <family val="2"/>
      <charset val="163"/>
    </font>
    <font>
      <i/>
      <sz val="14"/>
      <color indexed="8"/>
      <name val="Times New Roman"/>
      <family val="1"/>
    </font>
    <font>
      <b/>
      <i/>
      <sz val="14"/>
      <color indexed="8"/>
      <name val="Times New Roman"/>
      <family val="1"/>
    </font>
    <font>
      <sz val="12"/>
      <color indexed="8"/>
      <name val="Times New Roman"/>
      <family val="1"/>
    </font>
    <font>
      <b/>
      <sz val="14"/>
      <color indexed="10"/>
      <name val="Times New Roman"/>
      <family val="1"/>
    </font>
    <font>
      <sz val="14"/>
      <color theme="1"/>
      <name val="Times New Roman"/>
      <family val="1"/>
    </font>
    <font>
      <b/>
      <i/>
      <sz val="14"/>
      <color theme="1"/>
      <name val="Times New Roman"/>
      <family val="1"/>
    </font>
    <font>
      <b/>
      <sz val="14"/>
      <color theme="1"/>
      <name val="Times New Roman"/>
      <family val="1"/>
    </font>
    <font>
      <sz val="14"/>
      <color rgb="FF000000"/>
      <name val="Times New Roman"/>
      <family val="1"/>
    </font>
    <font>
      <b/>
      <sz val="14"/>
      <color rgb="FFFF0000"/>
      <name val="Times New Roman"/>
      <family val="1"/>
    </font>
    <font>
      <b/>
      <i/>
      <sz val="14"/>
      <color rgb="FFFF0000"/>
      <name val="Times New Roman"/>
      <family val="1"/>
    </font>
    <font>
      <i/>
      <sz val="14"/>
      <color theme="1"/>
      <name val="Times New Roman"/>
      <family val="1"/>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8" fillId="17" borderId="0" applyNumberFormat="0" applyBorder="0" applyAlignment="0" applyProtection="0"/>
    <xf numFmtId="0" fontId="9" fillId="9" borderId="1" applyNumberFormat="0" applyAlignment="0" applyProtection="0"/>
    <xf numFmtId="173" fontId="10" fillId="0" borderId="0" applyFont="0" applyFill="0" applyBorder="0" applyAlignment="0" applyProtection="0"/>
    <xf numFmtId="179" fontId="1" fillId="0" borderId="0" applyFont="0" applyFill="0" applyBorder="0" applyAlignment="0" applyProtection="0">
      <alignment vertical="center"/>
    </xf>
    <xf numFmtId="173" fontId="11" fillId="0" borderId="0" applyFont="0" applyFill="0" applyBorder="0" applyAlignment="0" applyProtection="0"/>
    <xf numFmtId="0" fontId="12" fillId="14" borderId="2" applyNumberFormat="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3" borderId="1" applyNumberFormat="0" applyAlignment="0" applyProtection="0"/>
    <xf numFmtId="0" fontId="19" fillId="0" borderId="6" applyNumberFormat="0" applyFill="0" applyAlignment="0" applyProtection="0"/>
    <xf numFmtId="0" fontId="20" fillId="10" borderId="0" applyNumberFormat="0" applyBorder="0" applyAlignment="0" applyProtection="0"/>
    <xf numFmtId="0" fontId="10" fillId="0" borderId="0"/>
    <xf numFmtId="0" fontId="10" fillId="0" borderId="0"/>
    <xf numFmtId="0" fontId="4" fillId="0" borderId="0"/>
    <xf numFmtId="0" fontId="10" fillId="5" borderId="7" applyNumberFormat="0" applyFont="0" applyAlignment="0" applyProtection="0"/>
    <xf numFmtId="0" fontId="21" fillId="9"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cellStyleXfs>
  <cellXfs count="91">
    <xf numFmtId="0" fontId="0" fillId="0" borderId="0" xfId="0"/>
    <xf numFmtId="0" fontId="3"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10" xfId="0" applyFont="1" applyBorder="1" applyAlignment="1">
      <alignment horizontal="center" vertical="center" wrapText="1"/>
    </xf>
    <xf numFmtId="0" fontId="2" fillId="0" borderId="0" xfId="0" applyFont="1" applyAlignment="1">
      <alignment horizontal="right" vertical="center"/>
    </xf>
    <xf numFmtId="0" fontId="3"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1" xfId="0" applyFont="1" applyBorder="1" applyAlignment="1">
      <alignment vertical="center" wrapText="1"/>
    </xf>
    <xf numFmtId="3" fontId="3" fillId="0" borderId="11" xfId="0" applyNumberFormat="1" applyFont="1" applyBorder="1" applyAlignment="1">
      <alignment horizontal="right" vertical="center" wrapText="1"/>
    </xf>
    <xf numFmtId="182" fontId="2" fillId="0" borderId="11" xfId="27" applyNumberFormat="1" applyFont="1" applyBorder="1" applyAlignment="1">
      <alignment horizontal="right" vertical="center" wrapText="1"/>
    </xf>
    <xf numFmtId="182" fontId="2" fillId="0" borderId="0" xfId="27" applyNumberFormat="1" applyFont="1" applyAlignment="1">
      <alignment vertical="center"/>
    </xf>
    <xf numFmtId="182" fontId="3" fillId="0" borderId="10" xfId="27" applyNumberFormat="1" applyFont="1" applyBorder="1" applyAlignment="1">
      <alignment horizontal="center" vertical="center" wrapText="1"/>
    </xf>
    <xf numFmtId="182" fontId="3" fillId="0" borderId="11" xfId="27" applyNumberFormat="1" applyFont="1" applyBorder="1" applyAlignment="1">
      <alignment vertical="center" wrapText="1"/>
    </xf>
    <xf numFmtId="0" fontId="2" fillId="0" borderId="0" xfId="0" applyFont="1" applyAlignment="1">
      <alignment horizontal="center" vertical="center" wrapText="1"/>
    </xf>
    <xf numFmtId="0" fontId="3" fillId="0" borderId="11" xfId="0" quotePrefix="1" applyFont="1" applyBorder="1" applyAlignment="1">
      <alignment vertical="center" wrapText="1"/>
    </xf>
    <xf numFmtId="182" fontId="3" fillId="0" borderId="11" xfId="27" applyNumberFormat="1" applyFont="1" applyBorder="1" applyAlignment="1">
      <alignment horizontal="right" vertical="center" wrapText="1"/>
    </xf>
    <xf numFmtId="0" fontId="2" fillId="0" borderId="11" xfId="0" applyFont="1" applyBorder="1" applyAlignment="1">
      <alignment vertical="center" wrapText="1"/>
    </xf>
    <xf numFmtId="0" fontId="2" fillId="0" borderId="11" xfId="0" quotePrefix="1" applyFont="1" applyBorder="1" applyAlignment="1">
      <alignment vertical="center" wrapText="1"/>
    </xf>
    <xf numFmtId="0" fontId="2" fillId="0" borderId="11" xfId="0" quotePrefix="1" applyFont="1" applyBorder="1" applyAlignment="1">
      <alignment horizontal="center" vertical="center" wrapText="1"/>
    </xf>
    <xf numFmtId="182" fontId="3" fillId="0" borderId="11" xfId="27" applyNumberFormat="1" applyFont="1" applyBorder="1" applyAlignment="1">
      <alignment horizontal="center" vertical="center" wrapText="1"/>
    </xf>
    <xf numFmtId="3" fontId="2" fillId="0" borderId="11" xfId="0" applyNumberFormat="1" applyFont="1" applyBorder="1" applyAlignment="1">
      <alignment horizontal="right" vertical="center" wrapText="1"/>
    </xf>
    <xf numFmtId="0" fontId="25" fillId="0" borderId="0" xfId="0" applyFont="1" applyAlignment="1">
      <alignment horizontal="center" vertical="center" wrapText="1"/>
    </xf>
    <xf numFmtId="182" fontId="2" fillId="0" borderId="11" xfId="27" applyNumberFormat="1" applyFont="1" applyBorder="1" applyAlignment="1">
      <alignment horizontal="center" vertical="center" wrapText="1"/>
    </xf>
    <xf numFmtId="0" fontId="3" fillId="0" borderId="11" xfId="0" quotePrefix="1" applyFont="1" applyBorder="1" applyAlignment="1">
      <alignment horizontal="center" vertical="center" wrapText="1"/>
    </xf>
    <xf numFmtId="0" fontId="2" fillId="0" borderId="11" xfId="0" applyFont="1" applyBorder="1" applyAlignment="1">
      <alignment horizontal="left" vertical="center" wrapText="1"/>
    </xf>
    <xf numFmtId="182" fontId="2" fillId="0" borderId="11" xfId="27" applyNumberFormat="1" applyFont="1" applyBorder="1" applyAlignment="1">
      <alignment vertical="center" wrapText="1"/>
    </xf>
    <xf numFmtId="0" fontId="2" fillId="0" borderId="11" xfId="0" applyFont="1" applyBorder="1" applyAlignment="1">
      <alignment horizontal="center" vertical="center"/>
    </xf>
    <xf numFmtId="182" fontId="2" fillId="0" borderId="11" xfId="27" applyNumberFormat="1" applyFont="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left" vertical="center" wrapText="1"/>
    </xf>
    <xf numFmtId="182" fontId="3" fillId="0" borderId="11" xfId="27" applyNumberFormat="1" applyFont="1" applyBorder="1" applyAlignment="1">
      <alignment vertical="center"/>
    </xf>
    <xf numFmtId="0" fontId="3" fillId="0" borderId="0" xfId="0" applyFont="1" applyAlignment="1">
      <alignment vertical="center"/>
    </xf>
    <xf numFmtId="0" fontId="3" fillId="0" borderId="11" xfId="0" quotePrefix="1" applyFont="1" applyBorder="1" applyAlignment="1">
      <alignment horizontal="left" vertical="center" wrapText="1"/>
    </xf>
    <xf numFmtId="0" fontId="2" fillId="0" borderId="11" xfId="0" applyFont="1" applyBorder="1" applyAlignment="1">
      <alignment vertical="center"/>
    </xf>
    <xf numFmtId="0" fontId="2" fillId="0" borderId="11" xfId="0" quotePrefix="1" applyFont="1" applyBorder="1" applyAlignment="1">
      <alignment horizontal="left" vertical="center" wrapText="1"/>
    </xf>
    <xf numFmtId="182" fontId="3" fillId="0" borderId="10" xfId="0" applyNumberFormat="1" applyFont="1" applyBorder="1" applyAlignment="1">
      <alignment horizontal="right" vertical="center" wrapText="1"/>
    </xf>
    <xf numFmtId="0" fontId="26" fillId="0" borderId="11" xfId="0" applyFont="1" applyBorder="1" applyAlignment="1">
      <alignment horizontal="center" vertical="center" wrapText="1"/>
    </xf>
    <xf numFmtId="0" fontId="26" fillId="0" borderId="11" xfId="0" applyFont="1" applyBorder="1" applyAlignment="1">
      <alignment vertical="center" wrapText="1"/>
    </xf>
    <xf numFmtId="0" fontId="26" fillId="0" borderId="11" xfId="0" quotePrefix="1" applyFont="1" applyBorder="1" applyAlignment="1">
      <alignment vertical="center" wrapText="1"/>
    </xf>
    <xf numFmtId="3" fontId="26" fillId="0" borderId="11" xfId="0" applyNumberFormat="1" applyFont="1" applyBorder="1" applyAlignment="1">
      <alignment horizontal="right" vertical="center" wrapText="1"/>
    </xf>
    <xf numFmtId="0" fontId="26" fillId="0" borderId="0" xfId="0" applyFont="1" applyAlignment="1">
      <alignment horizontal="center" vertical="center" wrapText="1"/>
    </xf>
    <xf numFmtId="0" fontId="29" fillId="0" borderId="11" xfId="0" applyFont="1" applyBorder="1" applyAlignment="1">
      <alignment horizontal="left" vertical="center" wrapText="1"/>
    </xf>
    <xf numFmtId="188" fontId="29" fillId="0" borderId="11" xfId="27" applyNumberFormat="1" applyFont="1" applyBorder="1" applyAlignment="1">
      <alignment horizontal="right" vertical="center" wrapText="1"/>
    </xf>
    <xf numFmtId="0" fontId="26" fillId="0" borderId="11" xfId="0" applyFont="1" applyBorder="1" applyAlignment="1">
      <alignment horizontal="center" vertical="center"/>
    </xf>
    <xf numFmtId="0" fontId="26" fillId="0" borderId="11" xfId="0" applyFont="1" applyBorder="1" applyAlignment="1">
      <alignment vertical="center"/>
    </xf>
    <xf numFmtId="0" fontId="30" fillId="0" borderId="11" xfId="0" quotePrefix="1" applyFont="1" applyBorder="1" applyAlignment="1">
      <alignment horizontal="left" vertical="center" wrapText="1"/>
    </xf>
    <xf numFmtId="188" fontId="30" fillId="0" borderId="11" xfId="27" applyNumberFormat="1" applyFont="1" applyBorder="1" applyAlignment="1">
      <alignment horizontal="right" vertical="center" wrapText="1"/>
    </xf>
    <xf numFmtId="0" fontId="26" fillId="0" borderId="0" xfId="0" applyFont="1" applyAlignment="1">
      <alignment vertical="center"/>
    </xf>
    <xf numFmtId="179" fontId="3" fillId="0" borderId="11" xfId="28" applyFont="1" applyBorder="1" applyAlignment="1">
      <alignment horizontal="right" vertical="center" wrapText="1"/>
    </xf>
    <xf numFmtId="179" fontId="2" fillId="0" borderId="11" xfId="28" applyFont="1" applyBorder="1" applyAlignment="1">
      <alignment horizontal="right" vertical="center" wrapText="1"/>
    </xf>
    <xf numFmtId="3" fontId="25" fillId="0" borderId="0" xfId="0" applyNumberFormat="1" applyFont="1" applyAlignment="1">
      <alignment horizontal="center" vertical="center" wrapText="1"/>
    </xf>
    <xf numFmtId="3" fontId="3" fillId="0" borderId="10" xfId="0" applyNumberFormat="1" applyFont="1" applyBorder="1" applyAlignment="1">
      <alignment horizontal="right" vertical="center" wrapText="1"/>
    </xf>
    <xf numFmtId="3" fontId="3" fillId="0" borderId="0" xfId="0" applyNumberFormat="1" applyFont="1" applyAlignment="1">
      <alignment horizontal="center" vertical="center" wrapText="1"/>
    </xf>
    <xf numFmtId="3" fontId="29" fillId="0" borderId="11" xfId="27" applyNumberFormat="1" applyFont="1" applyBorder="1" applyAlignment="1">
      <alignment horizontal="right" vertical="center" wrapText="1"/>
    </xf>
    <xf numFmtId="0" fontId="30" fillId="0" borderId="11" xfId="0" applyFont="1" applyBorder="1" applyAlignment="1">
      <alignment horizontal="left" vertical="center" wrapText="1"/>
    </xf>
    <xf numFmtId="3" fontId="30" fillId="0" borderId="11" xfId="27" applyNumberFormat="1" applyFont="1" applyBorder="1" applyAlignment="1">
      <alignment horizontal="right" vertical="center" wrapText="1"/>
    </xf>
    <xf numFmtId="0" fontId="31" fillId="0" borderId="11" xfId="0" applyFont="1" applyBorder="1" applyAlignment="1">
      <alignment horizontal="left" vertical="center" wrapText="1"/>
    </xf>
    <xf numFmtId="3" fontId="31" fillId="0" borderId="11" xfId="27" applyNumberFormat="1" applyFont="1" applyBorder="1" applyAlignment="1">
      <alignment horizontal="right" vertical="center" wrapText="1"/>
    </xf>
    <xf numFmtId="3" fontId="3" fillId="0" borderId="11" xfId="0" applyNumberFormat="1" applyFont="1" applyBorder="1" applyAlignment="1">
      <alignment horizontal="right" vertical="center"/>
    </xf>
    <xf numFmtId="3" fontId="2" fillId="0" borderId="11" xfId="0" applyNumberFormat="1" applyFont="1" applyBorder="1" applyAlignment="1">
      <alignment horizontal="right" vertical="center"/>
    </xf>
    <xf numFmtId="3" fontId="26" fillId="0" borderId="11" xfId="0" applyNumberFormat="1" applyFont="1" applyBorder="1" applyAlignment="1">
      <alignment horizontal="right" vertical="center"/>
    </xf>
    <xf numFmtId="0" fontId="27" fillId="0" borderId="11" xfId="0" applyFont="1" applyBorder="1" applyAlignment="1">
      <alignment vertical="center" wrapText="1"/>
    </xf>
    <xf numFmtId="3" fontId="2" fillId="0" borderId="0" xfId="0" applyNumberFormat="1" applyFont="1" applyAlignment="1">
      <alignment horizontal="right" vertical="center"/>
    </xf>
    <xf numFmtId="0" fontId="3" fillId="0" borderId="10" xfId="0" applyFont="1" applyBorder="1" applyAlignment="1">
      <alignment horizontal="left" vertical="center" wrapText="1"/>
    </xf>
    <xf numFmtId="182" fontId="3" fillId="18" borderId="0" xfId="27" applyNumberFormat="1" applyFont="1" applyFill="1" applyAlignment="1">
      <alignment horizontal="center" vertical="center" wrapText="1"/>
    </xf>
    <xf numFmtId="182" fontId="3" fillId="18" borderId="0" xfId="0" applyNumberFormat="1" applyFont="1" applyFill="1" applyAlignment="1">
      <alignment horizontal="center" vertical="center" wrapText="1"/>
    </xf>
    <xf numFmtId="0" fontId="3" fillId="18" borderId="0" xfId="0" applyFont="1" applyFill="1" applyAlignment="1">
      <alignment horizontal="center" vertical="center" wrapText="1"/>
    </xf>
    <xf numFmtId="0" fontId="32" fillId="0" borderId="11" xfId="0" applyFont="1" applyBorder="1" applyAlignment="1">
      <alignment vertical="center" wrapText="1"/>
    </xf>
    <xf numFmtId="3" fontId="32" fillId="0" borderId="11" xfId="0" applyNumberFormat="1" applyFont="1" applyBorder="1" applyAlignment="1">
      <alignment horizontal="right" vertical="center" wrapText="1"/>
    </xf>
    <xf numFmtId="0" fontId="32" fillId="0" borderId="11" xfId="0" applyFont="1" applyBorder="1" applyAlignment="1">
      <alignment horizontal="center" vertical="center" wrapText="1"/>
    </xf>
    <xf numFmtId="3" fontId="32" fillId="0" borderId="11" xfId="0" applyNumberFormat="1" applyFont="1" applyBorder="1" applyAlignment="1">
      <alignment vertical="center" wrapText="1"/>
    </xf>
    <xf numFmtId="0" fontId="33" fillId="0" borderId="1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1" xfId="0" applyFont="1" applyBorder="1" applyAlignment="1">
      <alignment horizontal="center" vertical="center"/>
    </xf>
    <xf numFmtId="0" fontId="3" fillId="0" borderId="0" xfId="0" applyFont="1" applyAlignment="1">
      <alignment horizontal="center" vertical="center" wrapText="1"/>
    </xf>
    <xf numFmtId="0" fontId="35" fillId="0" borderId="0" xfId="0" applyFont="1" applyAlignment="1">
      <alignment horizontal="center" vertical="center" wrapText="1"/>
    </xf>
    <xf numFmtId="0" fontId="3" fillId="0" borderId="0" xfId="0" applyFont="1" applyAlignment="1">
      <alignment horizontal="center" vertical="center"/>
    </xf>
    <xf numFmtId="0" fontId="25"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25" fillId="0" borderId="0" xfId="0" applyFont="1" applyAlignment="1">
      <alignment horizontal="right" vertical="center" wrapText="1"/>
    </xf>
    <xf numFmtId="3" fontId="3" fillId="0" borderId="11" xfId="0" applyNumberFormat="1" applyFont="1" applyBorder="1" applyAlignment="1">
      <alignment horizontal="center" vertical="center" wrapText="1"/>
    </xf>
    <xf numFmtId="0" fontId="3"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omma" xfId="27" builtinId="3"/>
    <cellStyle name="Comma [0]" xfId="28" builtinId="6"/>
    <cellStyle name="Comma 4" xfId="29"/>
    <cellStyle name="Check Cell" xfId="30" builtinId="23" customBuiltin="1"/>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2" xfId="40"/>
    <cellStyle name="Normal 2 3" xfId="41"/>
    <cellStyle name="Normal 9" xfId="42"/>
    <cellStyle name="Note" xfId="43" builtinId="10" customBuiltin="1"/>
    <cellStyle name="Output" xfId="44" builtinId="21" customBuiltin="1"/>
    <cellStyle name="Title" xfId="45" builtinId="15" customBuiltin="1"/>
    <cellStyle name="Total" xfId="46" builtinId="25" customBuiltin="1"/>
    <cellStyle name="Warning Text" xfId="47" builtinId="11" customBuiltin="1"/>
  </cellStyles>
  <dxfs count="0"/>
  <tableStyles count="1" defaultTableStyle="TableStyleMedium2" defaultPivotStyle="PivotStyleLight16">
    <tableStyle name="Invisible" pivot="0" table="0" count="0"/>
  </tableStyle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63"/>
  <sheetViews>
    <sheetView tabSelected="1" zoomScale="85" workbookViewId="0">
      <selection activeCell="C11" sqref="C11"/>
    </sheetView>
  </sheetViews>
  <sheetFormatPr defaultRowHeight="18.75"/>
  <cols>
    <col min="1" max="1" width="9.140625" style="3"/>
    <col min="2" max="2" width="37.140625" style="2" customWidth="1"/>
    <col min="3" max="3" width="59.140625" style="4" customWidth="1"/>
    <col min="4" max="4" width="29.42578125" style="12" customWidth="1"/>
    <col min="5" max="5" width="22.28515625" style="2" customWidth="1"/>
    <col min="6" max="6" width="17.7109375" style="2" customWidth="1"/>
    <col min="7" max="7" width="26.85546875" style="2" hidden="1" customWidth="1"/>
    <col min="8" max="8" width="26.140625" style="2" bestFit="1" customWidth="1"/>
    <col min="9" max="9" width="22.42578125" style="2" bestFit="1" customWidth="1"/>
    <col min="10" max="16384" width="9.140625" style="2"/>
  </cols>
  <sheetData>
    <row r="1" spans="1:9" ht="18.75" customHeight="1">
      <c r="A1" s="77" t="s">
        <v>176</v>
      </c>
      <c r="B1" s="77"/>
      <c r="C1" s="77"/>
      <c r="D1" s="77"/>
      <c r="E1" s="77"/>
      <c r="F1" s="77"/>
      <c r="G1" s="77"/>
    </row>
    <row r="2" spans="1:9" ht="18.75" customHeight="1">
      <c r="A2" s="77" t="s">
        <v>175</v>
      </c>
      <c r="B2" s="77"/>
      <c r="C2" s="77"/>
      <c r="D2" s="77"/>
      <c r="E2" s="77"/>
      <c r="F2" s="77"/>
      <c r="G2" s="77"/>
    </row>
    <row r="3" spans="1:9" ht="18.75" customHeight="1">
      <c r="A3" s="78" t="s">
        <v>186</v>
      </c>
      <c r="B3" s="78"/>
      <c r="C3" s="78"/>
      <c r="D3" s="78"/>
      <c r="E3" s="78"/>
      <c r="F3" s="78"/>
      <c r="G3" s="78"/>
    </row>
    <row r="5" spans="1:9" s="1" customFormat="1" ht="56.25">
      <c r="A5" s="5" t="s">
        <v>0</v>
      </c>
      <c r="B5" s="5" t="s">
        <v>2</v>
      </c>
      <c r="C5" s="7" t="s">
        <v>13</v>
      </c>
      <c r="D5" s="21" t="s">
        <v>21</v>
      </c>
      <c r="E5" s="5" t="s">
        <v>14</v>
      </c>
      <c r="F5" s="5" t="s">
        <v>15</v>
      </c>
      <c r="G5" s="5" t="s">
        <v>16</v>
      </c>
    </row>
    <row r="6" spans="1:9" s="1" customFormat="1">
      <c r="A6" s="5"/>
      <c r="B6" s="5" t="s">
        <v>3</v>
      </c>
      <c r="C6" s="5"/>
      <c r="D6" s="38">
        <f>D7+D33+D41</f>
        <v>50508758000</v>
      </c>
      <c r="E6" s="5"/>
      <c r="F6" s="5"/>
      <c r="G6" s="5"/>
      <c r="H6" s="67"/>
      <c r="I6" s="68"/>
    </row>
    <row r="7" spans="1:9" s="1" customFormat="1">
      <c r="A7" s="5">
        <v>1</v>
      </c>
      <c r="B7" s="66" t="s">
        <v>164</v>
      </c>
      <c r="C7" s="5"/>
      <c r="D7" s="38">
        <f>D8+D30</f>
        <v>2848258000</v>
      </c>
      <c r="E7" s="5"/>
      <c r="F7" s="5"/>
      <c r="G7" s="5"/>
      <c r="H7" s="67"/>
      <c r="I7" s="69"/>
    </row>
    <row r="8" spans="1:9" s="1" customFormat="1">
      <c r="A8" s="74" t="s">
        <v>183</v>
      </c>
      <c r="B8" s="9" t="s">
        <v>72</v>
      </c>
      <c r="C8" s="32"/>
      <c r="D8" s="10">
        <f>D9+D19+D24</f>
        <v>1506250000</v>
      </c>
      <c r="E8" s="7"/>
      <c r="F8" s="7"/>
      <c r="G8" s="7"/>
      <c r="H8" s="67"/>
      <c r="I8" s="69"/>
    </row>
    <row r="9" spans="1:9" s="1" customFormat="1" ht="19.5">
      <c r="A9" s="39"/>
      <c r="B9" s="40"/>
      <c r="C9" s="41" t="s">
        <v>73</v>
      </c>
      <c r="D9" s="42">
        <f>SUM(D10:D18)</f>
        <v>1338750000</v>
      </c>
      <c r="E9" s="39"/>
      <c r="F9" s="39"/>
      <c r="G9" s="39"/>
      <c r="H9" s="67"/>
      <c r="I9" s="69"/>
    </row>
    <row r="10" spans="1:9" s="1" customFormat="1" ht="37.5">
      <c r="A10" s="28"/>
      <c r="B10" s="36"/>
      <c r="C10" s="44" t="s">
        <v>74</v>
      </c>
      <c r="D10" s="45">
        <v>230000000</v>
      </c>
      <c r="E10" s="8" t="s">
        <v>17</v>
      </c>
      <c r="F10" s="8">
        <v>2025</v>
      </c>
      <c r="G10" s="18"/>
      <c r="H10" s="67"/>
      <c r="I10" s="69"/>
    </row>
    <row r="11" spans="1:9" s="1" customFormat="1" ht="37.5">
      <c r="A11" s="28"/>
      <c r="B11" s="36"/>
      <c r="C11" s="44" t="s">
        <v>75</v>
      </c>
      <c r="D11" s="45">
        <v>63700000</v>
      </c>
      <c r="E11" s="8" t="s">
        <v>17</v>
      </c>
      <c r="F11" s="8">
        <v>2025</v>
      </c>
      <c r="G11" s="18"/>
      <c r="H11" s="67"/>
      <c r="I11" s="69"/>
    </row>
    <row r="12" spans="1:9" s="1" customFormat="1" ht="56.25">
      <c r="A12" s="28"/>
      <c r="B12" s="36"/>
      <c r="C12" s="44" t="s">
        <v>76</v>
      </c>
      <c r="D12" s="45">
        <v>54450000</v>
      </c>
      <c r="E12" s="8" t="s">
        <v>17</v>
      </c>
      <c r="F12" s="8">
        <v>2025</v>
      </c>
      <c r="G12" s="18"/>
      <c r="H12" s="67"/>
      <c r="I12" s="69"/>
    </row>
    <row r="13" spans="1:9" s="1" customFormat="1">
      <c r="A13" s="28"/>
      <c r="B13" s="36"/>
      <c r="C13" s="44" t="s">
        <v>77</v>
      </c>
      <c r="D13" s="45">
        <v>105000000</v>
      </c>
      <c r="E13" s="8" t="s">
        <v>17</v>
      </c>
      <c r="F13" s="8">
        <v>2025</v>
      </c>
      <c r="G13" s="18"/>
      <c r="H13" s="67"/>
      <c r="I13" s="69"/>
    </row>
    <row r="14" spans="1:9" s="1" customFormat="1">
      <c r="A14" s="28"/>
      <c r="B14" s="36"/>
      <c r="C14" s="44" t="s">
        <v>78</v>
      </c>
      <c r="D14" s="45">
        <v>72270000</v>
      </c>
      <c r="E14" s="8" t="s">
        <v>17</v>
      </c>
      <c r="F14" s="8">
        <v>2025</v>
      </c>
      <c r="G14" s="18"/>
      <c r="H14" s="67"/>
      <c r="I14" s="69"/>
    </row>
    <row r="15" spans="1:9" s="1" customFormat="1" ht="56.25">
      <c r="A15" s="28"/>
      <c r="B15" s="36"/>
      <c r="C15" s="44" t="s">
        <v>79</v>
      </c>
      <c r="D15" s="45">
        <v>54450000</v>
      </c>
      <c r="E15" s="8" t="s">
        <v>17</v>
      </c>
      <c r="F15" s="8">
        <v>2025</v>
      </c>
      <c r="G15" s="18"/>
    </row>
    <row r="16" spans="1:9" s="1" customFormat="1">
      <c r="A16" s="28"/>
      <c r="B16" s="36"/>
      <c r="C16" s="44" t="s">
        <v>80</v>
      </c>
      <c r="D16" s="45">
        <v>259700000</v>
      </c>
      <c r="E16" s="8" t="s">
        <v>17</v>
      </c>
      <c r="F16" s="8">
        <v>2025</v>
      </c>
      <c r="G16" s="18"/>
    </row>
    <row r="17" spans="1:7" s="1" customFormat="1">
      <c r="A17" s="28"/>
      <c r="B17" s="36"/>
      <c r="C17" s="44" t="s">
        <v>81</v>
      </c>
      <c r="D17" s="45">
        <v>477180000</v>
      </c>
      <c r="E17" s="8" t="s">
        <v>17</v>
      </c>
      <c r="F17" s="8">
        <v>2025</v>
      </c>
      <c r="G17" s="18"/>
    </row>
    <row r="18" spans="1:7" s="1" customFormat="1">
      <c r="A18" s="28"/>
      <c r="B18" s="36"/>
      <c r="C18" s="44" t="s">
        <v>82</v>
      </c>
      <c r="D18" s="45">
        <v>22000000</v>
      </c>
      <c r="E18" s="8" t="s">
        <v>17</v>
      </c>
      <c r="F18" s="8">
        <v>2025</v>
      </c>
      <c r="G18" s="18"/>
    </row>
    <row r="19" spans="1:7" s="1" customFormat="1" ht="19.5">
      <c r="A19" s="46"/>
      <c r="B19" s="47"/>
      <c r="C19" s="48" t="s">
        <v>83</v>
      </c>
      <c r="D19" s="49">
        <f>SUM(D20:D23)</f>
        <v>49500000</v>
      </c>
      <c r="E19" s="39"/>
      <c r="F19" s="39"/>
      <c r="G19" s="40"/>
    </row>
    <row r="20" spans="1:7" s="1" customFormat="1">
      <c r="A20" s="28"/>
      <c r="B20" s="36"/>
      <c r="C20" s="44" t="s">
        <v>84</v>
      </c>
      <c r="D20" s="45">
        <v>20000000</v>
      </c>
      <c r="E20" s="8" t="s">
        <v>17</v>
      </c>
      <c r="F20" s="8">
        <v>2025</v>
      </c>
      <c r="G20" s="18"/>
    </row>
    <row r="21" spans="1:7" s="1" customFormat="1">
      <c r="A21" s="28"/>
      <c r="B21" s="36"/>
      <c r="C21" s="44" t="s">
        <v>85</v>
      </c>
      <c r="D21" s="45">
        <v>20000000</v>
      </c>
      <c r="E21" s="8" t="s">
        <v>17</v>
      </c>
      <c r="F21" s="8">
        <v>2025</v>
      </c>
      <c r="G21" s="18"/>
    </row>
    <row r="22" spans="1:7" s="1" customFormat="1">
      <c r="A22" s="28"/>
      <c r="B22" s="36"/>
      <c r="C22" s="44" t="s">
        <v>86</v>
      </c>
      <c r="D22" s="45">
        <v>7000000</v>
      </c>
      <c r="E22" s="8" t="s">
        <v>17</v>
      </c>
      <c r="F22" s="8">
        <v>2025</v>
      </c>
      <c r="G22" s="18"/>
    </row>
    <row r="23" spans="1:7" s="1" customFormat="1">
      <c r="A23" s="28"/>
      <c r="B23" s="36"/>
      <c r="C23" s="44" t="s">
        <v>87</v>
      </c>
      <c r="D23" s="45">
        <v>2500000</v>
      </c>
      <c r="E23" s="8" t="s">
        <v>17</v>
      </c>
      <c r="F23" s="8">
        <v>2025</v>
      </c>
      <c r="G23" s="18"/>
    </row>
    <row r="24" spans="1:7" s="1" customFormat="1" ht="19.5">
      <c r="A24" s="46"/>
      <c r="B24" s="47"/>
      <c r="C24" s="48" t="s">
        <v>88</v>
      </c>
      <c r="D24" s="49">
        <f>SUM(D25:D29)</f>
        <v>118000000</v>
      </c>
      <c r="E24" s="39"/>
      <c r="F24" s="39"/>
      <c r="G24" s="40"/>
    </row>
    <row r="25" spans="1:7" s="1" customFormat="1">
      <c r="A25" s="28"/>
      <c r="B25" s="36"/>
      <c r="C25" s="44" t="s">
        <v>89</v>
      </c>
      <c r="D25" s="45">
        <v>75000000</v>
      </c>
      <c r="E25" s="8" t="s">
        <v>17</v>
      </c>
      <c r="F25" s="8">
        <v>2025</v>
      </c>
      <c r="G25" s="18"/>
    </row>
    <row r="26" spans="1:7" s="1" customFormat="1">
      <c r="A26" s="28"/>
      <c r="B26" s="36"/>
      <c r="C26" s="44" t="s">
        <v>90</v>
      </c>
      <c r="D26" s="45">
        <v>6000000</v>
      </c>
      <c r="E26" s="8" t="s">
        <v>17</v>
      </c>
      <c r="F26" s="8">
        <v>2025</v>
      </c>
      <c r="G26" s="18"/>
    </row>
    <row r="27" spans="1:7" s="1" customFormat="1">
      <c r="A27" s="28"/>
      <c r="B27" s="36"/>
      <c r="C27" s="44" t="s">
        <v>91</v>
      </c>
      <c r="D27" s="45">
        <v>6000000</v>
      </c>
      <c r="E27" s="8" t="s">
        <v>17</v>
      </c>
      <c r="F27" s="8">
        <v>2025</v>
      </c>
      <c r="G27" s="18"/>
    </row>
    <row r="28" spans="1:7" s="1" customFormat="1">
      <c r="A28" s="28"/>
      <c r="B28" s="36"/>
      <c r="C28" s="44" t="s">
        <v>92</v>
      </c>
      <c r="D28" s="45">
        <v>1000000</v>
      </c>
      <c r="E28" s="8" t="s">
        <v>17</v>
      </c>
      <c r="F28" s="8">
        <v>2025</v>
      </c>
      <c r="G28" s="18"/>
    </row>
    <row r="29" spans="1:7" s="1" customFormat="1">
      <c r="A29" s="28"/>
      <c r="B29" s="36"/>
      <c r="C29" s="44" t="s">
        <v>93</v>
      </c>
      <c r="D29" s="45">
        <v>30000000</v>
      </c>
      <c r="E29" s="8" t="s">
        <v>17</v>
      </c>
      <c r="F29" s="8">
        <v>2025</v>
      </c>
      <c r="G29" s="18"/>
    </row>
    <row r="30" spans="1:7" s="1" customFormat="1">
      <c r="A30" s="74" t="s">
        <v>184</v>
      </c>
      <c r="B30" s="9" t="s">
        <v>95</v>
      </c>
      <c r="C30" s="9"/>
      <c r="D30" s="51">
        <f>+D31+D32</f>
        <v>1342008000</v>
      </c>
      <c r="E30" s="7"/>
      <c r="F30" s="7"/>
      <c r="G30" s="7"/>
    </row>
    <row r="31" spans="1:7" s="1" customFormat="1">
      <c r="A31" s="8"/>
      <c r="B31" s="15"/>
      <c r="C31" s="19" t="s">
        <v>174</v>
      </c>
      <c r="D31" s="52">
        <v>1162252800</v>
      </c>
      <c r="E31" s="8" t="s">
        <v>17</v>
      </c>
      <c r="F31" s="8">
        <v>2025</v>
      </c>
      <c r="G31" s="8"/>
    </row>
    <row r="32" spans="1:7" s="1" customFormat="1">
      <c r="A32" s="8"/>
      <c r="B32" s="18"/>
      <c r="C32" s="19" t="s">
        <v>96</v>
      </c>
      <c r="D32" s="52">
        <v>179755200</v>
      </c>
      <c r="E32" s="8" t="s">
        <v>17</v>
      </c>
      <c r="F32" s="8">
        <v>2025</v>
      </c>
      <c r="G32" s="8"/>
    </row>
    <row r="33" spans="1:7" s="1" customFormat="1">
      <c r="A33" s="5">
        <v>2</v>
      </c>
      <c r="B33" s="66" t="s">
        <v>125</v>
      </c>
      <c r="C33" s="7"/>
      <c r="D33" s="17">
        <f>D34+D39</f>
        <v>6415500000</v>
      </c>
      <c r="E33" s="5"/>
      <c r="F33" s="5"/>
      <c r="G33" s="5"/>
    </row>
    <row r="34" spans="1:7" s="1" customFormat="1" ht="37.5">
      <c r="A34" s="7" t="s">
        <v>165</v>
      </c>
      <c r="B34" s="9" t="s">
        <v>12</v>
      </c>
      <c r="C34" s="9"/>
      <c r="D34" s="17">
        <f>D35</f>
        <v>450000000</v>
      </c>
      <c r="E34" s="7"/>
      <c r="F34" s="7"/>
      <c r="G34" s="7"/>
    </row>
    <row r="35" spans="1:7" s="15" customFormat="1">
      <c r="A35" s="8"/>
      <c r="B35" s="18"/>
      <c r="C35" s="19" t="s">
        <v>8</v>
      </c>
      <c r="D35" s="11">
        <f>SUM(D36:D38)</f>
        <v>450000000</v>
      </c>
      <c r="E35" s="7"/>
      <c r="F35" s="7"/>
      <c r="G35" s="7"/>
    </row>
    <row r="36" spans="1:7" s="15" customFormat="1">
      <c r="A36" s="8"/>
      <c r="B36" s="18"/>
      <c r="C36" s="19" t="s">
        <v>9</v>
      </c>
      <c r="D36" s="11">
        <v>125000000</v>
      </c>
      <c r="E36" s="8" t="s">
        <v>17</v>
      </c>
      <c r="F36" s="8">
        <v>2025</v>
      </c>
      <c r="G36" s="18"/>
    </row>
    <row r="37" spans="1:7" s="15" customFormat="1">
      <c r="A37" s="8"/>
      <c r="B37" s="18"/>
      <c r="C37" s="19" t="s">
        <v>10</v>
      </c>
      <c r="D37" s="11">
        <v>125000000</v>
      </c>
      <c r="E37" s="8" t="s">
        <v>17</v>
      </c>
      <c r="F37" s="8">
        <v>2025</v>
      </c>
      <c r="G37" s="18"/>
    </row>
    <row r="38" spans="1:7" s="15" customFormat="1">
      <c r="A38" s="8"/>
      <c r="B38" s="18"/>
      <c r="C38" s="19" t="s">
        <v>11</v>
      </c>
      <c r="D38" s="11">
        <v>200000000</v>
      </c>
      <c r="E38" s="8" t="s">
        <v>17</v>
      </c>
      <c r="F38" s="8">
        <v>2025</v>
      </c>
      <c r="G38" s="8"/>
    </row>
    <row r="39" spans="1:7" s="1" customFormat="1" ht="56.25">
      <c r="A39" s="7" t="s">
        <v>166</v>
      </c>
      <c r="B39" s="9" t="s">
        <v>24</v>
      </c>
      <c r="C39" s="16"/>
      <c r="D39" s="17">
        <f>D40</f>
        <v>5965500000</v>
      </c>
      <c r="E39" s="7"/>
      <c r="F39" s="7"/>
      <c r="G39" s="7"/>
    </row>
    <row r="40" spans="1:7" s="15" customFormat="1" ht="37.5">
      <c r="A40" s="8"/>
      <c r="B40" s="18"/>
      <c r="C40" s="19" t="s">
        <v>7</v>
      </c>
      <c r="D40" s="11">
        <v>5965500000</v>
      </c>
      <c r="E40" s="8" t="s">
        <v>17</v>
      </c>
      <c r="F40" s="8">
        <v>2025</v>
      </c>
      <c r="G40" s="8"/>
    </row>
    <row r="41" spans="1:7">
      <c r="A41" s="5">
        <v>3</v>
      </c>
      <c r="B41" s="66" t="s">
        <v>148</v>
      </c>
      <c r="C41" s="5"/>
      <c r="D41" s="38">
        <f>D42+D49+D58</f>
        <v>41245000000</v>
      </c>
      <c r="E41" s="5"/>
      <c r="F41" s="5"/>
      <c r="G41" s="5"/>
    </row>
    <row r="42" spans="1:7">
      <c r="A42" s="7" t="s">
        <v>167</v>
      </c>
      <c r="B42" s="9" t="s">
        <v>53</v>
      </c>
      <c r="C42" s="32"/>
      <c r="D42" s="10">
        <f>D43</f>
        <v>13407000000</v>
      </c>
      <c r="E42" s="7"/>
      <c r="F42" s="7"/>
      <c r="G42" s="7"/>
    </row>
    <row r="43" spans="1:7" ht="19.5">
      <c r="A43" s="39"/>
      <c r="B43" s="40"/>
      <c r="C43" s="41" t="s">
        <v>27</v>
      </c>
      <c r="D43" s="42">
        <f>SUM(D44:D48)</f>
        <v>13407000000</v>
      </c>
      <c r="E43" s="39"/>
      <c r="F43" s="39"/>
      <c r="G43" s="39"/>
    </row>
    <row r="44" spans="1:7">
      <c r="A44" s="28"/>
      <c r="B44" s="36"/>
      <c r="C44" s="44" t="s">
        <v>54</v>
      </c>
      <c r="D44" s="45">
        <v>3150000000</v>
      </c>
      <c r="E44" s="8" t="s">
        <v>17</v>
      </c>
      <c r="F44" s="8">
        <v>2025</v>
      </c>
      <c r="G44" s="18"/>
    </row>
    <row r="45" spans="1:7">
      <c r="A45" s="28"/>
      <c r="B45" s="36"/>
      <c r="C45" s="44" t="s">
        <v>55</v>
      </c>
      <c r="D45" s="45">
        <v>542000000</v>
      </c>
      <c r="E45" s="8" t="s">
        <v>17</v>
      </c>
      <c r="F45" s="8">
        <v>2025</v>
      </c>
      <c r="G45" s="18"/>
    </row>
    <row r="46" spans="1:7">
      <c r="A46" s="28"/>
      <c r="B46" s="36"/>
      <c r="C46" s="44" t="s">
        <v>56</v>
      </c>
      <c r="D46" s="45">
        <v>5000000000</v>
      </c>
      <c r="E46" s="8" t="s">
        <v>17</v>
      </c>
      <c r="F46" s="8">
        <v>2025</v>
      </c>
      <c r="G46" s="18"/>
    </row>
    <row r="47" spans="1:7">
      <c r="A47" s="28"/>
      <c r="B47" s="36"/>
      <c r="C47" s="44" t="s">
        <v>57</v>
      </c>
      <c r="D47" s="45">
        <v>1515000000</v>
      </c>
      <c r="E47" s="8" t="s">
        <v>17</v>
      </c>
      <c r="F47" s="8">
        <v>2025</v>
      </c>
      <c r="G47" s="18"/>
    </row>
    <row r="48" spans="1:7" ht="37.5">
      <c r="A48" s="28"/>
      <c r="B48" s="36"/>
      <c r="C48" s="44" t="s">
        <v>58</v>
      </c>
      <c r="D48" s="45">
        <v>3200000000</v>
      </c>
      <c r="E48" s="8" t="s">
        <v>17</v>
      </c>
      <c r="F48" s="8">
        <v>2025</v>
      </c>
      <c r="G48" s="18"/>
    </row>
    <row r="49" spans="1:7">
      <c r="A49" s="7" t="s">
        <v>168</v>
      </c>
      <c r="B49" s="9" t="s">
        <v>59</v>
      </c>
      <c r="C49" s="32"/>
      <c r="D49" s="10">
        <f>D50</f>
        <v>20106000000</v>
      </c>
      <c r="E49" s="7"/>
      <c r="F49" s="7"/>
      <c r="G49" s="7"/>
    </row>
    <row r="50" spans="1:7" ht="19.5">
      <c r="A50" s="39"/>
      <c r="B50" s="40"/>
      <c r="C50" s="41" t="s">
        <v>27</v>
      </c>
      <c r="D50" s="42">
        <f>SUM(D51:D57)</f>
        <v>20106000000</v>
      </c>
      <c r="E50" s="39"/>
      <c r="F50" s="39"/>
      <c r="G50" s="39"/>
    </row>
    <row r="51" spans="1:7">
      <c r="A51" s="28"/>
      <c r="B51" s="36"/>
      <c r="C51" s="44" t="s">
        <v>54</v>
      </c>
      <c r="D51" s="45">
        <v>3850000000</v>
      </c>
      <c r="E51" s="8" t="s">
        <v>17</v>
      </c>
      <c r="F51" s="8">
        <v>2025</v>
      </c>
      <c r="G51" s="18"/>
    </row>
    <row r="52" spans="1:7">
      <c r="A52" s="28"/>
      <c r="B52" s="36"/>
      <c r="C52" s="44" t="s">
        <v>60</v>
      </c>
      <c r="D52" s="45">
        <v>2146000000</v>
      </c>
      <c r="E52" s="8" t="s">
        <v>17</v>
      </c>
      <c r="F52" s="8">
        <v>2025</v>
      </c>
      <c r="G52" s="18"/>
    </row>
    <row r="53" spans="1:7">
      <c r="A53" s="28"/>
      <c r="B53" s="36"/>
      <c r="C53" s="44" t="s">
        <v>61</v>
      </c>
      <c r="D53" s="45">
        <v>1500000000</v>
      </c>
      <c r="E53" s="8" t="s">
        <v>17</v>
      </c>
      <c r="F53" s="8">
        <v>2025</v>
      </c>
      <c r="G53" s="18"/>
    </row>
    <row r="54" spans="1:7" ht="37.5">
      <c r="A54" s="28"/>
      <c r="B54" s="36"/>
      <c r="C54" s="44" t="s">
        <v>62</v>
      </c>
      <c r="D54" s="45">
        <v>3850000000</v>
      </c>
      <c r="E54" s="8" t="s">
        <v>17</v>
      </c>
      <c r="F54" s="8">
        <v>2025</v>
      </c>
      <c r="G54" s="18"/>
    </row>
    <row r="55" spans="1:7">
      <c r="A55" s="28"/>
      <c r="B55" s="36"/>
      <c r="C55" s="44" t="s">
        <v>63</v>
      </c>
      <c r="D55" s="45">
        <v>4200000000</v>
      </c>
      <c r="E55" s="8" t="s">
        <v>17</v>
      </c>
      <c r="F55" s="8">
        <v>2025</v>
      </c>
      <c r="G55" s="18"/>
    </row>
    <row r="56" spans="1:7" ht="37.5">
      <c r="A56" s="28"/>
      <c r="B56" s="36"/>
      <c r="C56" s="44" t="s">
        <v>64</v>
      </c>
      <c r="D56" s="45">
        <v>1800000000</v>
      </c>
      <c r="E56" s="8" t="s">
        <v>17</v>
      </c>
      <c r="F56" s="8">
        <v>2025</v>
      </c>
      <c r="G56" s="18"/>
    </row>
    <row r="57" spans="1:7">
      <c r="A57" s="28"/>
      <c r="B57" s="36"/>
      <c r="C57" s="44" t="s">
        <v>65</v>
      </c>
      <c r="D57" s="45">
        <v>2760000000</v>
      </c>
      <c r="E57" s="8" t="s">
        <v>17</v>
      </c>
      <c r="F57" s="8">
        <v>2025</v>
      </c>
      <c r="G57" s="18"/>
    </row>
    <row r="58" spans="1:7">
      <c r="A58" s="7" t="s">
        <v>169</v>
      </c>
      <c r="B58" s="9" t="s">
        <v>66</v>
      </c>
      <c r="C58" s="32"/>
      <c r="D58" s="10">
        <f>D59</f>
        <v>7732000000</v>
      </c>
      <c r="E58" s="7"/>
      <c r="F58" s="7"/>
      <c r="G58" s="7"/>
    </row>
    <row r="59" spans="1:7" ht="24" customHeight="1">
      <c r="A59" s="39"/>
      <c r="B59" s="40"/>
      <c r="C59" s="41" t="s">
        <v>27</v>
      </c>
      <c r="D59" s="42">
        <f>SUM(D60:D63)</f>
        <v>7732000000</v>
      </c>
      <c r="E59" s="39"/>
      <c r="F59" s="39"/>
      <c r="G59" s="39"/>
    </row>
    <row r="60" spans="1:7" ht="24" customHeight="1">
      <c r="A60" s="28"/>
      <c r="B60" s="36"/>
      <c r="C60" s="44" t="s">
        <v>67</v>
      </c>
      <c r="D60" s="45">
        <v>1160000000</v>
      </c>
      <c r="E60" s="8" t="s">
        <v>17</v>
      </c>
      <c r="F60" s="8">
        <v>2025</v>
      </c>
      <c r="G60" s="18"/>
    </row>
    <row r="61" spans="1:7" ht="24" customHeight="1">
      <c r="A61" s="28"/>
      <c r="B61" s="36"/>
      <c r="C61" s="44" t="s">
        <v>68</v>
      </c>
      <c r="D61" s="45">
        <v>4800000000</v>
      </c>
      <c r="E61" s="8" t="s">
        <v>17</v>
      </c>
      <c r="F61" s="8">
        <v>2025</v>
      </c>
      <c r="G61" s="18"/>
    </row>
    <row r="62" spans="1:7" ht="24" customHeight="1">
      <c r="A62" s="28"/>
      <c r="B62" s="36"/>
      <c r="C62" s="44" t="s">
        <v>69</v>
      </c>
      <c r="D62" s="45">
        <v>1300000000</v>
      </c>
      <c r="E62" s="8" t="s">
        <v>17</v>
      </c>
      <c r="F62" s="8">
        <v>2025</v>
      </c>
      <c r="G62" s="18"/>
    </row>
    <row r="63" spans="1:7" ht="24" customHeight="1">
      <c r="A63" s="28"/>
      <c r="B63" s="36"/>
      <c r="C63" s="44" t="s">
        <v>70</v>
      </c>
      <c r="D63" s="45">
        <v>472000000</v>
      </c>
      <c r="E63" s="8" t="s">
        <v>17</v>
      </c>
      <c r="F63" s="8">
        <v>2025</v>
      </c>
      <c r="G63" s="18"/>
    </row>
  </sheetData>
  <mergeCells count="3">
    <mergeCell ref="A1:G1"/>
    <mergeCell ref="A3:G3"/>
    <mergeCell ref="A2:G2"/>
  </mergeCells>
  <printOptions horizontalCentered="1"/>
  <pageMargins left="0.39370078740157483" right="0.39370078740157483" top="0.59055118110236227" bottom="0.74803149606299213" header="0.31496062992125984" footer="0.31496062992125984"/>
  <pageSetup paperSize="9" scale="75" fitToHeight="0" orientation="landscape" r:id="rId1"/>
  <headerFooter differentFirst="1" alignWithMargins="0">
    <oddHeader>&amp;C&amp;"Times New Roman,thường"&amp;12&amp;P</oddHeader>
  </headerFooter>
</worksheet>
</file>

<file path=xl/worksheets/sheet2.xml><?xml version="1.0" encoding="utf-8"?>
<worksheet xmlns="http://schemas.openxmlformats.org/spreadsheetml/2006/main" xmlns:r="http://schemas.openxmlformats.org/officeDocument/2006/relationships">
  <sheetPr>
    <pageSetUpPr fitToPage="1"/>
  </sheetPr>
  <dimension ref="A1:G31"/>
  <sheetViews>
    <sheetView tabSelected="1" zoomScale="85" workbookViewId="0">
      <selection activeCell="C11" sqref="C11"/>
    </sheetView>
  </sheetViews>
  <sheetFormatPr defaultRowHeight="18.75"/>
  <cols>
    <col min="1" max="1" width="9.140625" style="3"/>
    <col min="2" max="2" width="29.7109375" style="2" customWidth="1"/>
    <col min="3" max="3" width="41.7109375" style="4" customWidth="1"/>
    <col min="4" max="4" width="13.140625" style="15" customWidth="1"/>
    <col min="5" max="5" width="21.7109375" style="12" customWidth="1"/>
    <col min="6" max="6" width="44.7109375" style="4" customWidth="1"/>
    <col min="7" max="7" width="25.140625" style="6" customWidth="1"/>
    <col min="8" max="16384" width="9.140625" style="2"/>
  </cols>
  <sheetData>
    <row r="1" spans="1:7">
      <c r="A1" s="77" t="s">
        <v>178</v>
      </c>
      <c r="B1" s="79"/>
      <c r="C1" s="79"/>
      <c r="D1" s="79"/>
      <c r="E1" s="79"/>
      <c r="F1" s="79"/>
      <c r="G1" s="79"/>
    </row>
    <row r="2" spans="1:7">
      <c r="A2" s="77" t="s">
        <v>177</v>
      </c>
      <c r="B2" s="77"/>
      <c r="C2" s="77"/>
      <c r="D2" s="77"/>
      <c r="E2" s="77"/>
      <c r="F2" s="77"/>
      <c r="G2" s="77"/>
    </row>
    <row r="3" spans="1:7">
      <c r="A3" s="80" t="str">
        <f>'PL 1. BS Sở tư pháp'!A3:G3</f>
        <v>(Kèm theo Nghị quyết số 758/NQ-HĐND ngày 10 tháng 10 năm 2025 của Hội đồng nhân dân tỉnh)</v>
      </c>
      <c r="B3" s="80"/>
      <c r="C3" s="80"/>
      <c r="D3" s="80"/>
      <c r="E3" s="80"/>
      <c r="F3" s="80"/>
      <c r="G3" s="80"/>
    </row>
    <row r="5" spans="1:7" s="1" customFormat="1" ht="53.25" customHeight="1">
      <c r="A5" s="83" t="s">
        <v>0</v>
      </c>
      <c r="B5" s="83" t="s">
        <v>2</v>
      </c>
      <c r="C5" s="81" t="s">
        <v>187</v>
      </c>
      <c r="D5" s="82"/>
      <c r="E5" s="82"/>
      <c r="F5" s="85" t="s">
        <v>5</v>
      </c>
      <c r="G5" s="85"/>
    </row>
    <row r="6" spans="1:7" s="1" customFormat="1" ht="56.25">
      <c r="A6" s="84"/>
      <c r="B6" s="84"/>
      <c r="C6" s="5" t="s">
        <v>1</v>
      </c>
      <c r="D6" s="5" t="s">
        <v>4</v>
      </c>
      <c r="E6" s="13" t="s">
        <v>21</v>
      </c>
      <c r="F6" s="5" t="s">
        <v>1</v>
      </c>
      <c r="G6" s="5" t="s">
        <v>21</v>
      </c>
    </row>
    <row r="7" spans="1:7" s="1" customFormat="1" ht="22.5" customHeight="1">
      <c r="A7" s="5"/>
      <c r="B7" s="5" t="s">
        <v>3</v>
      </c>
      <c r="C7" s="5"/>
      <c r="D7" s="5"/>
      <c r="E7" s="13">
        <f>E8+E10</f>
        <v>23657322000</v>
      </c>
      <c r="F7" s="5" t="s">
        <v>3</v>
      </c>
      <c r="G7" s="13">
        <f>G8+G10</f>
        <v>23657000000</v>
      </c>
    </row>
    <row r="8" spans="1:7" s="1" customFormat="1" ht="22.5" customHeight="1">
      <c r="A8" s="7">
        <v>1</v>
      </c>
      <c r="B8" s="9" t="s">
        <v>6</v>
      </c>
      <c r="C8" s="9"/>
      <c r="D8" s="7"/>
      <c r="E8" s="14">
        <f>E9</f>
        <v>315000000</v>
      </c>
      <c r="F8" s="9" t="s">
        <v>6</v>
      </c>
      <c r="G8" s="10">
        <f>G9</f>
        <v>315000000</v>
      </c>
    </row>
    <row r="9" spans="1:7" s="15" customFormat="1" ht="38.25" customHeight="1">
      <c r="A9" s="8"/>
      <c r="B9" s="18"/>
      <c r="C9" s="19" t="s">
        <v>18</v>
      </c>
      <c r="D9" s="20">
        <v>1</v>
      </c>
      <c r="E9" s="11">
        <v>315000000</v>
      </c>
      <c r="F9" s="19" t="s">
        <v>19</v>
      </c>
      <c r="G9" s="22">
        <v>315000000</v>
      </c>
    </row>
    <row r="10" spans="1:7" ht="23.25" customHeight="1">
      <c r="A10" s="5">
        <v>2</v>
      </c>
      <c r="B10" s="66" t="s">
        <v>148</v>
      </c>
      <c r="C10" s="5"/>
      <c r="D10" s="5"/>
      <c r="E10" s="13">
        <f>E11+E25</f>
        <v>23342322000</v>
      </c>
      <c r="F10" s="66" t="s">
        <v>148</v>
      </c>
      <c r="G10" s="13">
        <f>G11+G25</f>
        <v>23342000000</v>
      </c>
    </row>
    <row r="11" spans="1:7" ht="37.5">
      <c r="A11" s="7" t="s">
        <v>170</v>
      </c>
      <c r="B11" s="9" t="s">
        <v>26</v>
      </c>
      <c r="C11" s="9"/>
      <c r="D11" s="7"/>
      <c r="E11" s="14">
        <f>E12</f>
        <v>13492322000</v>
      </c>
      <c r="F11" s="9" t="s">
        <v>26</v>
      </c>
      <c r="G11" s="10">
        <f>G12</f>
        <v>13492000000</v>
      </c>
    </row>
    <row r="12" spans="1:7" ht="24" customHeight="1">
      <c r="A12" s="7"/>
      <c r="B12" s="9"/>
      <c r="C12" s="16" t="s">
        <v>27</v>
      </c>
      <c r="D12" s="25"/>
      <c r="E12" s="17">
        <f>SUM(E13:E24)</f>
        <v>13492322000</v>
      </c>
      <c r="F12" s="16" t="s">
        <v>27</v>
      </c>
      <c r="G12" s="10">
        <f>SUM(G13:G24)</f>
        <v>13492000000</v>
      </c>
    </row>
    <row r="13" spans="1:7" ht="24" customHeight="1">
      <c r="A13" s="8"/>
      <c r="B13" s="8"/>
      <c r="C13" s="26" t="s">
        <v>28</v>
      </c>
      <c r="D13" s="8">
        <v>6</v>
      </c>
      <c r="E13" s="11">
        <v>690000000</v>
      </c>
      <c r="F13" s="26" t="s">
        <v>28</v>
      </c>
      <c r="G13" s="24">
        <v>1475000000</v>
      </c>
    </row>
    <row r="14" spans="1:7" ht="24" customHeight="1">
      <c r="A14" s="8"/>
      <c r="B14" s="8"/>
      <c r="C14" s="26" t="s">
        <v>29</v>
      </c>
      <c r="D14" s="8">
        <v>14</v>
      </c>
      <c r="E14" s="11">
        <v>1439662000</v>
      </c>
      <c r="F14" s="26" t="s">
        <v>29</v>
      </c>
      <c r="G14" s="27">
        <v>695000000</v>
      </c>
    </row>
    <row r="15" spans="1:7" ht="37.5">
      <c r="A15" s="28"/>
      <c r="B15" s="8"/>
      <c r="C15" s="26" t="s">
        <v>30</v>
      </c>
      <c r="D15" s="8">
        <v>2</v>
      </c>
      <c r="E15" s="11">
        <v>430000000</v>
      </c>
      <c r="F15" s="26" t="s">
        <v>31</v>
      </c>
      <c r="G15" s="29">
        <v>510000000</v>
      </c>
    </row>
    <row r="16" spans="1:7" ht="37.5">
      <c r="A16" s="28"/>
      <c r="B16" s="8"/>
      <c r="C16" s="26" t="s">
        <v>32</v>
      </c>
      <c r="D16" s="8">
        <v>1</v>
      </c>
      <c r="E16" s="11">
        <v>215000000</v>
      </c>
      <c r="F16" s="26" t="s">
        <v>33</v>
      </c>
      <c r="G16" s="29">
        <v>592000000</v>
      </c>
    </row>
    <row r="17" spans="1:7" ht="23.25" customHeight="1">
      <c r="A17" s="28"/>
      <c r="B17" s="8"/>
      <c r="C17" s="26" t="s">
        <v>33</v>
      </c>
      <c r="D17" s="8">
        <v>2</v>
      </c>
      <c r="E17" s="11">
        <v>236000000</v>
      </c>
      <c r="F17" s="26" t="s">
        <v>34</v>
      </c>
      <c r="G17" s="29">
        <v>205000000</v>
      </c>
    </row>
    <row r="18" spans="1:7" ht="23.25" customHeight="1">
      <c r="A18" s="28"/>
      <c r="B18" s="8"/>
      <c r="C18" s="26" t="s">
        <v>34</v>
      </c>
      <c r="D18" s="8">
        <v>10</v>
      </c>
      <c r="E18" s="11">
        <v>1750000000</v>
      </c>
      <c r="F18" s="26" t="s">
        <v>35</v>
      </c>
      <c r="G18" s="29">
        <v>295000000</v>
      </c>
    </row>
    <row r="19" spans="1:7" ht="23.25" customHeight="1">
      <c r="A19" s="28"/>
      <c r="B19" s="8"/>
      <c r="C19" s="26" t="s">
        <v>35</v>
      </c>
      <c r="D19" s="8">
        <v>2</v>
      </c>
      <c r="E19" s="11">
        <v>257732000</v>
      </c>
      <c r="F19" s="26" t="s">
        <v>36</v>
      </c>
      <c r="G19" s="29">
        <v>450000000</v>
      </c>
    </row>
    <row r="20" spans="1:7" ht="23.25" customHeight="1">
      <c r="A20" s="28"/>
      <c r="B20" s="8"/>
      <c r="C20" s="26" t="s">
        <v>36</v>
      </c>
      <c r="D20" s="8">
        <v>1</v>
      </c>
      <c r="E20" s="11">
        <v>742000000</v>
      </c>
      <c r="F20" s="26" t="s">
        <v>37</v>
      </c>
      <c r="G20" s="29">
        <v>430000000</v>
      </c>
    </row>
    <row r="21" spans="1:7" ht="37.5">
      <c r="A21" s="28"/>
      <c r="B21" s="8"/>
      <c r="C21" s="26" t="s">
        <v>37</v>
      </c>
      <c r="D21" s="8">
        <v>2</v>
      </c>
      <c r="E21" s="11">
        <v>180234000</v>
      </c>
      <c r="F21" s="26" t="s">
        <v>38</v>
      </c>
      <c r="G21" s="29">
        <v>3830000000</v>
      </c>
    </row>
    <row r="22" spans="1:7" ht="37.5">
      <c r="A22" s="28"/>
      <c r="B22" s="8"/>
      <c r="C22" s="26" t="s">
        <v>39</v>
      </c>
      <c r="D22" s="8">
        <v>3</v>
      </c>
      <c r="E22" s="11">
        <v>3450000000</v>
      </c>
      <c r="F22" s="26" t="s">
        <v>40</v>
      </c>
      <c r="G22" s="29">
        <v>3690000000</v>
      </c>
    </row>
    <row r="23" spans="1:7" ht="22.5" customHeight="1">
      <c r="A23" s="28"/>
      <c r="B23" s="8"/>
      <c r="C23" s="26" t="s">
        <v>31</v>
      </c>
      <c r="D23" s="8">
        <v>1</v>
      </c>
      <c r="E23" s="11">
        <v>451694000</v>
      </c>
      <c r="F23" s="26" t="s">
        <v>41</v>
      </c>
      <c r="G23" s="29">
        <v>910000000</v>
      </c>
    </row>
    <row r="24" spans="1:7" ht="37.5">
      <c r="A24" s="28"/>
      <c r="B24" s="8"/>
      <c r="C24" s="26" t="s">
        <v>40</v>
      </c>
      <c r="D24" s="8">
        <v>1</v>
      </c>
      <c r="E24" s="11">
        <v>3650000000</v>
      </c>
      <c r="F24" s="26" t="s">
        <v>42</v>
      </c>
      <c r="G24" s="29">
        <v>410000000</v>
      </c>
    </row>
    <row r="25" spans="1:7">
      <c r="A25" s="30" t="s">
        <v>171</v>
      </c>
      <c r="B25" s="31" t="s">
        <v>185</v>
      </c>
      <c r="C25" s="32"/>
      <c r="D25" s="7"/>
      <c r="E25" s="17">
        <f>E26</f>
        <v>9850000000</v>
      </c>
      <c r="F25" s="31" t="s">
        <v>185</v>
      </c>
      <c r="G25" s="33">
        <f>G26</f>
        <v>9850000000</v>
      </c>
    </row>
    <row r="26" spans="1:7">
      <c r="A26" s="30"/>
      <c r="B26" s="31"/>
      <c r="C26" s="35" t="s">
        <v>27</v>
      </c>
      <c r="D26" s="7"/>
      <c r="E26" s="17">
        <f>SUM(E27:E30)</f>
        <v>9850000000</v>
      </c>
      <c r="F26" s="35" t="s">
        <v>27</v>
      </c>
      <c r="G26" s="33">
        <f>SUM(G27:G31)</f>
        <v>9850000000</v>
      </c>
    </row>
    <row r="27" spans="1:7" ht="37.5">
      <c r="A27" s="28"/>
      <c r="B27" s="36"/>
      <c r="C27" s="37" t="s">
        <v>43</v>
      </c>
      <c r="D27" s="8">
        <v>1</v>
      </c>
      <c r="E27" s="11">
        <v>1525000000</v>
      </c>
      <c r="F27" s="26" t="s">
        <v>44</v>
      </c>
      <c r="G27" s="29">
        <v>2700000000</v>
      </c>
    </row>
    <row r="28" spans="1:7">
      <c r="A28" s="28"/>
      <c r="B28" s="36"/>
      <c r="C28" s="37" t="s">
        <v>45</v>
      </c>
      <c r="D28" s="8">
        <v>72</v>
      </c>
      <c r="E28" s="11">
        <v>2160000000</v>
      </c>
      <c r="F28" s="26" t="s">
        <v>46</v>
      </c>
      <c r="G28" s="29">
        <v>2376000000</v>
      </c>
    </row>
    <row r="29" spans="1:7" ht="37.5">
      <c r="A29" s="28"/>
      <c r="B29" s="36"/>
      <c r="C29" s="37" t="s">
        <v>47</v>
      </c>
      <c r="D29" s="8">
        <v>18</v>
      </c>
      <c r="E29" s="11">
        <v>2340000000</v>
      </c>
      <c r="F29" s="26" t="s">
        <v>48</v>
      </c>
      <c r="G29" s="29">
        <v>2578796000</v>
      </c>
    </row>
    <row r="30" spans="1:7">
      <c r="A30" s="28"/>
      <c r="B30" s="36"/>
      <c r="C30" s="37" t="s">
        <v>49</v>
      </c>
      <c r="D30" s="8">
        <v>170</v>
      </c>
      <c r="E30" s="11">
        <v>3825000000</v>
      </c>
      <c r="F30" s="26" t="s">
        <v>50</v>
      </c>
      <c r="G30" s="29">
        <v>1900000000</v>
      </c>
    </row>
    <row r="31" spans="1:7">
      <c r="A31" s="28"/>
      <c r="B31" s="36"/>
      <c r="C31" s="26"/>
      <c r="D31" s="8"/>
      <c r="E31" s="11"/>
      <c r="F31" s="26" t="s">
        <v>51</v>
      </c>
      <c r="G31" s="29">
        <v>295204000</v>
      </c>
    </row>
  </sheetData>
  <mergeCells count="7">
    <mergeCell ref="A1:G1"/>
    <mergeCell ref="A3:G3"/>
    <mergeCell ref="C5:E5"/>
    <mergeCell ref="B5:B6"/>
    <mergeCell ref="A5:A6"/>
    <mergeCell ref="F5:G5"/>
    <mergeCell ref="A2:G2"/>
  </mergeCells>
  <phoneticPr fontId="5" type="noConversion"/>
  <pageMargins left="0.47244094488188981" right="0.31496062992125984" top="0.56000000000000005" bottom="0.5" header="0.31496062992125984" footer="0.34"/>
  <pageSetup paperSize="9" scale="75" fitToHeight="0" orientation="landscape" r:id="rId1"/>
  <headerFooter differentFirst="1" alignWithMargins="0">
    <oddHeader>&amp;C&amp;"Times New Roman,thường"&amp;12&amp;P</oddHeader>
  </headerFooter>
</worksheet>
</file>

<file path=xl/worksheets/sheet3.xml><?xml version="1.0" encoding="utf-8"?>
<worksheet xmlns="http://schemas.openxmlformats.org/spreadsheetml/2006/main" xmlns:r="http://schemas.openxmlformats.org/officeDocument/2006/relationships">
  <dimension ref="A1:F9"/>
  <sheetViews>
    <sheetView tabSelected="1" zoomScale="85" workbookViewId="0">
      <selection activeCell="C11" sqref="C11"/>
    </sheetView>
  </sheetViews>
  <sheetFormatPr defaultRowHeight="18.75"/>
  <cols>
    <col min="1" max="1" width="9.140625" style="3"/>
    <col min="2" max="2" width="29.7109375" style="2" customWidth="1"/>
    <col min="3" max="3" width="45.85546875" style="4" customWidth="1"/>
    <col min="4" max="4" width="19" style="15" customWidth="1"/>
    <col min="5" max="5" width="25.42578125" style="12" customWidth="1"/>
    <col min="6" max="6" width="28" style="12" customWidth="1"/>
    <col min="7" max="16384" width="9.140625" style="2"/>
  </cols>
  <sheetData>
    <row r="1" spans="1:6" ht="18.75" customHeight="1">
      <c r="A1" s="77" t="s">
        <v>180</v>
      </c>
      <c r="B1" s="77"/>
      <c r="C1" s="77"/>
      <c r="D1" s="77"/>
      <c r="E1" s="77"/>
      <c r="F1" s="77"/>
    </row>
    <row r="2" spans="1:6" ht="18.75" customHeight="1">
      <c r="A2" s="77" t="s">
        <v>179</v>
      </c>
      <c r="B2" s="77"/>
      <c r="C2" s="77"/>
      <c r="D2" s="77"/>
      <c r="E2" s="77"/>
      <c r="F2" s="77"/>
    </row>
    <row r="3" spans="1:6" ht="18.75" customHeight="1">
      <c r="A3" s="80" t="str">
        <f>'PL 2. Điều chỉnh STC'!A3:G3</f>
        <v>(Kèm theo Nghị quyết số 758/NQ-HĐND ngày 10 tháng 10 năm 2025 của Hội đồng nhân dân tỉnh)</v>
      </c>
      <c r="B3" s="80"/>
      <c r="C3" s="80"/>
      <c r="D3" s="80"/>
      <c r="E3" s="80"/>
      <c r="F3" s="80"/>
    </row>
    <row r="5" spans="1:6" s="1" customFormat="1" ht="39" customHeight="1">
      <c r="A5" s="83" t="s">
        <v>0</v>
      </c>
      <c r="B5" s="83" t="s">
        <v>2</v>
      </c>
      <c r="C5" s="85" t="s">
        <v>20</v>
      </c>
      <c r="D5" s="85"/>
      <c r="E5" s="85"/>
      <c r="F5" s="83" t="s">
        <v>22</v>
      </c>
    </row>
    <row r="6" spans="1:6" s="1" customFormat="1" ht="42" customHeight="1">
      <c r="A6" s="84"/>
      <c r="B6" s="84"/>
      <c r="C6" s="7" t="s">
        <v>1</v>
      </c>
      <c r="D6" s="7" t="s">
        <v>4</v>
      </c>
      <c r="E6" s="21" t="s">
        <v>21</v>
      </c>
      <c r="F6" s="84"/>
    </row>
    <row r="7" spans="1:6" s="1" customFormat="1" ht="20.25" customHeight="1">
      <c r="A7" s="5"/>
      <c r="B7" s="5" t="s">
        <v>3</v>
      </c>
      <c r="C7" s="7"/>
      <c r="D7" s="7"/>
      <c r="E7" s="17">
        <f>E8</f>
        <v>3000000000</v>
      </c>
      <c r="F7" s="17"/>
    </row>
    <row r="8" spans="1:6" s="1" customFormat="1" ht="24.75" customHeight="1">
      <c r="A8" s="7">
        <v>1</v>
      </c>
      <c r="B8" s="9" t="s">
        <v>6</v>
      </c>
      <c r="C8" s="9"/>
      <c r="D8" s="7"/>
      <c r="E8" s="17">
        <f>E9</f>
        <v>3000000000</v>
      </c>
      <c r="F8" s="17"/>
    </row>
    <row r="9" spans="1:6" s="15" customFormat="1" ht="93.75">
      <c r="A9" s="8"/>
      <c r="B9" s="18"/>
      <c r="C9" s="18" t="s">
        <v>188</v>
      </c>
      <c r="D9" s="20">
        <v>1</v>
      </c>
      <c r="E9" s="11">
        <v>3000000000</v>
      </c>
      <c r="F9" s="24" t="s">
        <v>23</v>
      </c>
    </row>
  </sheetData>
  <mergeCells count="7">
    <mergeCell ref="A5:A6"/>
    <mergeCell ref="B5:B6"/>
    <mergeCell ref="C5:E5"/>
    <mergeCell ref="F5:F6"/>
    <mergeCell ref="A1:F1"/>
    <mergeCell ref="A3:F3"/>
    <mergeCell ref="A2:F2"/>
  </mergeCells>
  <pageMargins left="0.70866141732283472" right="0.59055118110236227" top="0.74803149606299213" bottom="0.74803149606299213" header="0.31496062992125984" footer="0.31496062992125984"/>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J58"/>
  <sheetViews>
    <sheetView tabSelected="1" workbookViewId="0">
      <selection activeCell="C11" sqref="C11"/>
    </sheetView>
  </sheetViews>
  <sheetFormatPr defaultRowHeight="18.75"/>
  <cols>
    <col min="1" max="1" width="8.42578125" style="3" customWidth="1"/>
    <col min="2" max="2" width="27.85546875" style="4" customWidth="1"/>
    <col min="3" max="3" width="44.7109375" style="4" customWidth="1"/>
    <col min="4" max="4" width="21.28515625" style="65" customWidth="1"/>
    <col min="5" max="5" width="18.5703125" style="3" customWidth="1"/>
    <col min="6" max="6" width="19.7109375" style="3" customWidth="1"/>
    <col min="7" max="7" width="20.7109375" style="3" customWidth="1"/>
    <col min="8" max="8" width="13.140625" style="3" customWidth="1"/>
    <col min="9" max="9" width="20" style="4" customWidth="1"/>
    <col min="10" max="10" width="19.140625" style="2" customWidth="1"/>
    <col min="11" max="16384" width="9.140625" style="2"/>
  </cols>
  <sheetData>
    <row r="1" spans="1:10" ht="18.75" customHeight="1">
      <c r="A1" s="77" t="s">
        <v>182</v>
      </c>
      <c r="B1" s="79"/>
      <c r="C1" s="79"/>
      <c r="D1" s="79"/>
      <c r="E1" s="79"/>
      <c r="F1" s="79"/>
      <c r="G1" s="79"/>
      <c r="H1" s="79"/>
      <c r="I1" s="79"/>
    </row>
    <row r="2" spans="1:10" ht="19.5" customHeight="1">
      <c r="A2" s="77" t="s">
        <v>181</v>
      </c>
      <c r="B2" s="77"/>
      <c r="C2" s="77"/>
      <c r="D2" s="77"/>
      <c r="E2" s="77"/>
      <c r="F2" s="77"/>
      <c r="G2" s="77"/>
      <c r="H2" s="77"/>
      <c r="I2" s="77"/>
    </row>
    <row r="3" spans="1:10" ht="18.75" customHeight="1">
      <c r="A3" s="80" t="str">
        <f>'PL3. Điều chỉnh giảm STC'!A3:F3</f>
        <v>(Kèm theo Nghị quyết số 758/NQ-HĐND ngày 10 tháng 10 năm 2025 của Hội đồng nhân dân tỉnh)</v>
      </c>
      <c r="B3" s="80"/>
      <c r="C3" s="80"/>
      <c r="D3" s="80"/>
      <c r="E3" s="80"/>
      <c r="F3" s="80"/>
      <c r="G3" s="80"/>
      <c r="H3" s="80"/>
      <c r="I3" s="80"/>
    </row>
    <row r="4" spans="1:10" ht="18.75" customHeight="1">
      <c r="A4" s="23"/>
      <c r="B4" s="23"/>
      <c r="C4" s="23"/>
      <c r="D4" s="53"/>
      <c r="E4" s="23"/>
      <c r="F4" s="53"/>
      <c r="G4" s="23"/>
      <c r="H4" s="86" t="s">
        <v>52</v>
      </c>
      <c r="I4" s="86"/>
    </row>
    <row r="5" spans="1:10" ht="21.75" customHeight="1">
      <c r="A5" s="85" t="s">
        <v>0</v>
      </c>
      <c r="B5" s="85" t="s">
        <v>2</v>
      </c>
      <c r="C5" s="85" t="s">
        <v>97</v>
      </c>
      <c r="D5" s="87" t="s">
        <v>25</v>
      </c>
      <c r="E5" s="85" t="s">
        <v>14</v>
      </c>
      <c r="F5" s="88" t="s">
        <v>98</v>
      </c>
      <c r="G5" s="88"/>
      <c r="H5" s="85" t="s">
        <v>15</v>
      </c>
      <c r="I5" s="85" t="s">
        <v>22</v>
      </c>
    </row>
    <row r="6" spans="1:10" s="1" customFormat="1" ht="42.75" customHeight="1">
      <c r="A6" s="85"/>
      <c r="B6" s="85"/>
      <c r="C6" s="85"/>
      <c r="D6" s="87"/>
      <c r="E6" s="85"/>
      <c r="F6" s="7" t="s">
        <v>99</v>
      </c>
      <c r="G6" s="7" t="s">
        <v>100</v>
      </c>
      <c r="H6" s="85"/>
      <c r="I6" s="85"/>
    </row>
    <row r="7" spans="1:10" s="1" customFormat="1" ht="22.5" customHeight="1">
      <c r="A7" s="5"/>
      <c r="B7" s="5" t="s">
        <v>3</v>
      </c>
      <c r="C7" s="5"/>
      <c r="D7" s="54">
        <f>+D8+D20+D21+D25+D29+D34+D39+D44+D50+D52+D46</f>
        <v>448180000000</v>
      </c>
      <c r="E7" s="5"/>
      <c r="F7" s="54">
        <f>+F8+F20+F21+F25+F29+F34+F39+F44+F50+F52+F46</f>
        <v>74383000000</v>
      </c>
      <c r="G7" s="54">
        <f>+G8+G20+G21+G25+G29+G34+G39+G44+G50+G52+G46</f>
        <v>373797000000</v>
      </c>
      <c r="H7" s="5"/>
      <c r="I7" s="5"/>
      <c r="J7" s="55"/>
    </row>
    <row r="8" spans="1:10" s="1" customFormat="1" ht="37.5">
      <c r="A8" s="7" t="s">
        <v>71</v>
      </c>
      <c r="B8" s="9" t="s">
        <v>101</v>
      </c>
      <c r="C8" s="32"/>
      <c r="D8" s="10">
        <f>+D9+D15+D19</f>
        <v>166300000000</v>
      </c>
      <c r="E8" s="7"/>
      <c r="F8" s="10">
        <f>+F9+F15+F19</f>
        <v>29650000000</v>
      </c>
      <c r="G8" s="10">
        <f>+G9+G15+G19</f>
        <v>136650000000</v>
      </c>
      <c r="H8" s="7"/>
      <c r="I8" s="7"/>
      <c r="J8" s="55"/>
    </row>
    <row r="9" spans="1:10" s="43" customFormat="1" ht="39">
      <c r="A9" s="75">
        <v>1</v>
      </c>
      <c r="B9" s="40" t="s">
        <v>101</v>
      </c>
      <c r="C9" s="40"/>
      <c r="D9" s="42">
        <f>SUM(D10:D14)</f>
        <v>127450000000</v>
      </c>
      <c r="E9" s="39"/>
      <c r="F9" s="42">
        <f>SUM(F10:F14)</f>
        <v>22650000000</v>
      </c>
      <c r="G9" s="42">
        <f>SUM(G10:G14)</f>
        <v>104800000000</v>
      </c>
      <c r="H9" s="39"/>
      <c r="I9" s="39"/>
      <c r="J9" s="55"/>
    </row>
    <row r="10" spans="1:10" s="15" customFormat="1" ht="39" customHeight="1">
      <c r="A10" s="8"/>
      <c r="C10" s="19" t="s">
        <v>102</v>
      </c>
      <c r="D10" s="22">
        <v>90000000000</v>
      </c>
      <c r="E10" s="8" t="s">
        <v>17</v>
      </c>
      <c r="F10" s="22">
        <v>10000000000</v>
      </c>
      <c r="G10" s="22">
        <v>80000000000</v>
      </c>
      <c r="H10" s="8">
        <v>2025</v>
      </c>
      <c r="I10" s="8"/>
      <c r="J10" s="55"/>
    </row>
    <row r="11" spans="1:10" s="15" customFormat="1" ht="60" customHeight="1">
      <c r="A11" s="8"/>
      <c r="B11" s="18"/>
      <c r="C11" s="19" t="s">
        <v>103</v>
      </c>
      <c r="D11" s="22">
        <v>28000000000</v>
      </c>
      <c r="E11" s="8" t="s">
        <v>17</v>
      </c>
      <c r="F11" s="22">
        <v>8000000000</v>
      </c>
      <c r="G11" s="22">
        <f>D11-F11</f>
        <v>20000000000</v>
      </c>
      <c r="H11" s="8">
        <v>2025</v>
      </c>
      <c r="I11" s="8"/>
      <c r="J11" s="55"/>
    </row>
    <row r="12" spans="1:10" ht="39.75" customHeight="1">
      <c r="A12" s="28"/>
      <c r="B12" s="18"/>
      <c r="C12" s="44" t="s">
        <v>104</v>
      </c>
      <c r="D12" s="56">
        <v>350000000</v>
      </c>
      <c r="E12" s="8" t="s">
        <v>17</v>
      </c>
      <c r="F12" s="22">
        <v>350000000</v>
      </c>
      <c r="G12" s="22">
        <f>D12-F12</f>
        <v>0</v>
      </c>
      <c r="H12" s="8">
        <v>2025</v>
      </c>
      <c r="I12" s="18"/>
      <c r="J12" s="55"/>
    </row>
    <row r="13" spans="1:10" ht="41.25" customHeight="1">
      <c r="A13" s="28"/>
      <c r="B13" s="18"/>
      <c r="C13" s="44" t="s">
        <v>105</v>
      </c>
      <c r="D13" s="56">
        <v>4800000000</v>
      </c>
      <c r="E13" s="8" t="s">
        <v>17</v>
      </c>
      <c r="F13" s="22">
        <v>0</v>
      </c>
      <c r="G13" s="22">
        <f>D13-F13</f>
        <v>4800000000</v>
      </c>
      <c r="H13" s="8">
        <v>2025</v>
      </c>
      <c r="I13" s="18"/>
      <c r="J13" s="55"/>
    </row>
    <row r="14" spans="1:10" ht="56.25">
      <c r="A14" s="28"/>
      <c r="B14" s="18"/>
      <c r="C14" s="44" t="s">
        <v>106</v>
      </c>
      <c r="D14" s="56">
        <v>4300000000</v>
      </c>
      <c r="E14" s="8" t="s">
        <v>17</v>
      </c>
      <c r="F14" s="56">
        <v>4300000000</v>
      </c>
      <c r="G14" s="22">
        <f>D14-F14</f>
        <v>0</v>
      </c>
      <c r="H14" s="8">
        <v>2025</v>
      </c>
      <c r="I14" s="18"/>
      <c r="J14" s="55"/>
    </row>
    <row r="15" spans="1:10" s="50" customFormat="1" ht="39">
      <c r="A15" s="76">
        <v>2</v>
      </c>
      <c r="B15" s="40" t="s">
        <v>107</v>
      </c>
      <c r="C15" s="57"/>
      <c r="D15" s="58">
        <f>D16+D17+D18</f>
        <v>36850000000</v>
      </c>
      <c r="E15" s="39"/>
      <c r="F15" s="58">
        <f>F16+F17+F18</f>
        <v>5000000000</v>
      </c>
      <c r="G15" s="58">
        <f>G16+G17+G18</f>
        <v>31850000000</v>
      </c>
      <c r="H15" s="39"/>
      <c r="I15" s="40"/>
      <c r="J15" s="55"/>
    </row>
    <row r="16" spans="1:10" ht="39.75" customHeight="1">
      <c r="A16" s="28"/>
      <c r="B16" s="18"/>
      <c r="C16" s="44" t="s">
        <v>108</v>
      </c>
      <c r="D16" s="56">
        <v>15000000000</v>
      </c>
      <c r="E16" s="8" t="s">
        <v>17</v>
      </c>
      <c r="F16" s="22">
        <v>5000000000</v>
      </c>
      <c r="G16" s="22">
        <f t="shared" ref="G16:G37" si="0">D16-F16</f>
        <v>10000000000</v>
      </c>
      <c r="H16" s="8">
        <v>2025</v>
      </c>
      <c r="I16" s="18"/>
      <c r="J16" s="55"/>
    </row>
    <row r="17" spans="1:10" ht="56.25">
      <c r="A17" s="28"/>
      <c r="B17" s="18"/>
      <c r="C17" s="44" t="s">
        <v>109</v>
      </c>
      <c r="D17" s="56">
        <v>16250000000</v>
      </c>
      <c r="E17" s="8" t="s">
        <v>17</v>
      </c>
      <c r="F17" s="22">
        <v>0</v>
      </c>
      <c r="G17" s="22">
        <f t="shared" si="0"/>
        <v>16250000000</v>
      </c>
      <c r="H17" s="8">
        <v>2025</v>
      </c>
      <c r="I17" s="18"/>
      <c r="J17" s="55"/>
    </row>
    <row r="18" spans="1:10" ht="56.25">
      <c r="A18" s="28"/>
      <c r="B18" s="18"/>
      <c r="C18" s="44" t="s">
        <v>110</v>
      </c>
      <c r="D18" s="56">
        <v>5600000000</v>
      </c>
      <c r="E18" s="8" t="s">
        <v>17</v>
      </c>
      <c r="F18" s="22">
        <v>0</v>
      </c>
      <c r="G18" s="22">
        <f t="shared" si="0"/>
        <v>5600000000</v>
      </c>
      <c r="H18" s="8"/>
      <c r="I18" s="18"/>
      <c r="J18" s="55"/>
    </row>
    <row r="19" spans="1:10" s="50" customFormat="1" ht="58.5">
      <c r="A19" s="76">
        <v>3</v>
      </c>
      <c r="B19" s="40" t="s">
        <v>111</v>
      </c>
      <c r="C19" s="57" t="s">
        <v>112</v>
      </c>
      <c r="D19" s="58">
        <v>2000000000</v>
      </c>
      <c r="E19" s="39" t="s">
        <v>17</v>
      </c>
      <c r="F19" s="58">
        <v>2000000000</v>
      </c>
      <c r="G19" s="42">
        <f t="shared" si="0"/>
        <v>0</v>
      </c>
      <c r="H19" s="39">
        <v>2025</v>
      </c>
      <c r="I19" s="40"/>
      <c r="J19" s="55"/>
    </row>
    <row r="20" spans="1:10" s="34" customFormat="1" ht="75" hidden="1">
      <c r="A20" s="30" t="s">
        <v>113</v>
      </c>
      <c r="B20" s="9" t="s">
        <v>94</v>
      </c>
      <c r="C20" s="59" t="s">
        <v>114</v>
      </c>
      <c r="D20" s="60">
        <v>0</v>
      </c>
      <c r="E20" s="7" t="s">
        <v>17</v>
      </c>
      <c r="F20" s="22">
        <v>0</v>
      </c>
      <c r="G20" s="22">
        <f t="shared" si="0"/>
        <v>0</v>
      </c>
      <c r="H20" s="7">
        <v>2025</v>
      </c>
      <c r="I20" s="9"/>
      <c r="J20" s="55"/>
    </row>
    <row r="21" spans="1:10" s="34" customFormat="1" ht="37.5">
      <c r="A21" s="30" t="s">
        <v>113</v>
      </c>
      <c r="B21" s="9" t="s">
        <v>115</v>
      </c>
      <c r="C21" s="59"/>
      <c r="D21" s="60">
        <f>SUM(D22:D24)</f>
        <v>161710000000</v>
      </c>
      <c r="E21" s="7" t="s">
        <v>17</v>
      </c>
      <c r="F21" s="60">
        <f>SUM(F22:F24)</f>
        <v>9710000000</v>
      </c>
      <c r="G21" s="10">
        <f t="shared" si="0"/>
        <v>152000000000</v>
      </c>
      <c r="H21" s="7">
        <v>2025</v>
      </c>
      <c r="I21" s="9"/>
      <c r="J21" s="55"/>
    </row>
    <row r="22" spans="1:10" ht="75">
      <c r="A22" s="28"/>
      <c r="B22" s="18"/>
      <c r="C22" s="44" t="s">
        <v>116</v>
      </c>
      <c r="D22" s="56">
        <v>1710000000</v>
      </c>
      <c r="E22" s="8" t="s">
        <v>17</v>
      </c>
      <c r="F22" s="56">
        <v>1710000000</v>
      </c>
      <c r="G22" s="22">
        <f t="shared" si="0"/>
        <v>0</v>
      </c>
      <c r="H22" s="8">
        <v>2025</v>
      </c>
      <c r="I22" s="18"/>
      <c r="J22" s="55"/>
    </row>
    <row r="23" spans="1:10" ht="37.5">
      <c r="A23" s="28"/>
      <c r="B23" s="18"/>
      <c r="C23" s="44" t="s">
        <v>117</v>
      </c>
      <c r="D23" s="56">
        <v>8000000000</v>
      </c>
      <c r="E23" s="8" t="s">
        <v>17</v>
      </c>
      <c r="F23" s="56">
        <v>8000000000</v>
      </c>
      <c r="G23" s="22">
        <f t="shared" si="0"/>
        <v>0</v>
      </c>
      <c r="H23" s="8">
        <v>2025</v>
      </c>
      <c r="I23" s="18"/>
      <c r="J23" s="55"/>
    </row>
    <row r="24" spans="1:10" s="50" customFormat="1" ht="93.75">
      <c r="A24" s="46"/>
      <c r="B24" s="40"/>
      <c r="C24" s="19" t="s">
        <v>118</v>
      </c>
      <c r="D24" s="56">
        <v>152000000000</v>
      </c>
      <c r="E24" s="39" t="s">
        <v>17</v>
      </c>
      <c r="F24" s="56">
        <v>0</v>
      </c>
      <c r="G24" s="22">
        <f t="shared" si="0"/>
        <v>152000000000</v>
      </c>
      <c r="H24" s="39"/>
      <c r="I24" s="40"/>
      <c r="J24" s="55"/>
    </row>
    <row r="25" spans="1:10" s="34" customFormat="1">
      <c r="A25" s="30" t="s">
        <v>119</v>
      </c>
      <c r="B25" s="9" t="s">
        <v>120</v>
      </c>
      <c r="C25" s="9"/>
      <c r="D25" s="61">
        <f>SUM(D26:D28)</f>
        <v>42999000000</v>
      </c>
      <c r="E25" s="30"/>
      <c r="F25" s="61">
        <f>SUM(F26:F28)</f>
        <v>6000000000</v>
      </c>
      <c r="G25" s="10">
        <f t="shared" si="0"/>
        <v>36999000000</v>
      </c>
      <c r="H25" s="30"/>
      <c r="I25" s="9"/>
      <c r="J25" s="55"/>
    </row>
    <row r="26" spans="1:10" ht="56.25">
      <c r="A26" s="28"/>
      <c r="B26" s="18"/>
      <c r="C26" s="70" t="s">
        <v>172</v>
      </c>
      <c r="D26" s="71">
        <v>42999000000</v>
      </c>
      <c r="E26" s="72" t="s">
        <v>173</v>
      </c>
      <c r="F26" s="73">
        <v>6000000000</v>
      </c>
      <c r="G26" s="73">
        <v>36999000000</v>
      </c>
      <c r="H26" s="72">
        <v>2025</v>
      </c>
      <c r="I26" s="18"/>
      <c r="J26" s="55"/>
    </row>
    <row r="27" spans="1:10" ht="56.25" hidden="1">
      <c r="A27" s="28"/>
      <c r="B27" s="18"/>
      <c r="C27" s="18" t="s">
        <v>121</v>
      </c>
      <c r="D27" s="62">
        <v>0</v>
      </c>
      <c r="E27" s="8" t="s">
        <v>17</v>
      </c>
      <c r="F27" s="22"/>
      <c r="G27" s="22">
        <f t="shared" si="0"/>
        <v>0</v>
      </c>
      <c r="H27" s="8">
        <v>2025</v>
      </c>
      <c r="I27" s="18" t="s">
        <v>122</v>
      </c>
      <c r="J27" s="55"/>
    </row>
    <row r="28" spans="1:10" ht="56.25" hidden="1">
      <c r="A28" s="28"/>
      <c r="B28" s="18"/>
      <c r="C28" s="18" t="s">
        <v>123</v>
      </c>
      <c r="D28" s="62">
        <v>0</v>
      </c>
      <c r="E28" s="8" t="s">
        <v>17</v>
      </c>
      <c r="F28" s="22"/>
      <c r="G28" s="22">
        <f t="shared" si="0"/>
        <v>0</v>
      </c>
      <c r="H28" s="8">
        <v>2025</v>
      </c>
      <c r="I28" s="18" t="s">
        <v>122</v>
      </c>
      <c r="J28" s="55"/>
    </row>
    <row r="29" spans="1:10" s="34" customFormat="1">
      <c r="A29" s="30" t="s">
        <v>124</v>
      </c>
      <c r="B29" s="9" t="s">
        <v>125</v>
      </c>
      <c r="C29" s="9"/>
      <c r="D29" s="61">
        <f>SUM(D30:D33)</f>
        <v>20500000000</v>
      </c>
      <c r="E29" s="30"/>
      <c r="F29" s="61">
        <f>SUM(F30:F33)</f>
        <v>0</v>
      </c>
      <c r="G29" s="10">
        <f t="shared" si="0"/>
        <v>20500000000</v>
      </c>
      <c r="H29" s="30"/>
      <c r="I29" s="9"/>
      <c r="J29" s="55"/>
    </row>
    <row r="30" spans="1:10" ht="56.25">
      <c r="A30" s="28"/>
      <c r="B30" s="18"/>
      <c r="C30" s="18" t="s">
        <v>126</v>
      </c>
      <c r="D30" s="62">
        <v>12500000000</v>
      </c>
      <c r="E30" s="8" t="s">
        <v>17</v>
      </c>
      <c r="F30" s="22">
        <v>0</v>
      </c>
      <c r="G30" s="22">
        <f t="shared" si="0"/>
        <v>12500000000</v>
      </c>
      <c r="H30" s="8">
        <v>2025</v>
      </c>
      <c r="I30" s="18"/>
      <c r="J30" s="55"/>
    </row>
    <row r="31" spans="1:10" ht="56.25">
      <c r="A31" s="28"/>
      <c r="B31" s="18"/>
      <c r="C31" s="18" t="s">
        <v>127</v>
      </c>
      <c r="D31" s="62">
        <v>4000000000</v>
      </c>
      <c r="E31" s="8" t="s">
        <v>17</v>
      </c>
      <c r="F31" s="22">
        <v>0</v>
      </c>
      <c r="G31" s="22">
        <f t="shared" si="0"/>
        <v>4000000000</v>
      </c>
      <c r="H31" s="8">
        <v>2025</v>
      </c>
      <c r="I31" s="18"/>
      <c r="J31" s="55"/>
    </row>
    <row r="32" spans="1:10" ht="56.25" hidden="1">
      <c r="A32" s="28"/>
      <c r="B32" s="18"/>
      <c r="C32" s="18" t="s">
        <v>128</v>
      </c>
      <c r="D32" s="62">
        <v>0</v>
      </c>
      <c r="E32" s="8" t="s">
        <v>17</v>
      </c>
      <c r="F32" s="22"/>
      <c r="G32" s="22">
        <f t="shared" si="0"/>
        <v>0</v>
      </c>
      <c r="H32" s="8">
        <v>2025</v>
      </c>
      <c r="I32" s="18"/>
      <c r="J32" s="55"/>
    </row>
    <row r="33" spans="1:10" ht="37.5">
      <c r="A33" s="28"/>
      <c r="B33" s="18"/>
      <c r="C33" s="18" t="s">
        <v>129</v>
      </c>
      <c r="D33" s="62">
        <v>4000000000</v>
      </c>
      <c r="E33" s="8" t="s">
        <v>17</v>
      </c>
      <c r="F33" s="22">
        <v>0</v>
      </c>
      <c r="G33" s="22">
        <f t="shared" si="0"/>
        <v>4000000000</v>
      </c>
      <c r="H33" s="8">
        <v>2025</v>
      </c>
      <c r="I33" s="18"/>
      <c r="J33" s="55"/>
    </row>
    <row r="34" spans="1:10" s="34" customFormat="1" ht="37.5">
      <c r="A34" s="30" t="s">
        <v>130</v>
      </c>
      <c r="B34" s="9" t="s">
        <v>131</v>
      </c>
      <c r="C34" s="9"/>
      <c r="D34" s="61">
        <f>SUM(D35:D38)</f>
        <v>9800000000</v>
      </c>
      <c r="E34" s="30"/>
      <c r="F34" s="61">
        <f>SUM(F35:F37)</f>
        <v>4000000000</v>
      </c>
      <c r="G34" s="10">
        <f t="shared" si="0"/>
        <v>5800000000</v>
      </c>
      <c r="H34" s="30"/>
      <c r="I34" s="9"/>
      <c r="J34" s="55"/>
    </row>
    <row r="35" spans="1:10" ht="40.5" customHeight="1">
      <c r="A35" s="28"/>
      <c r="B35" s="18"/>
      <c r="C35" s="18" t="s">
        <v>132</v>
      </c>
      <c r="D35" s="62">
        <v>5100000000</v>
      </c>
      <c r="E35" s="8" t="s">
        <v>17</v>
      </c>
      <c r="F35" s="22">
        <v>2000000000</v>
      </c>
      <c r="G35" s="22">
        <f t="shared" si="0"/>
        <v>3100000000</v>
      </c>
      <c r="H35" s="8">
        <v>2025</v>
      </c>
      <c r="I35" s="18"/>
      <c r="J35" s="55"/>
    </row>
    <row r="36" spans="1:10" ht="41.25" customHeight="1">
      <c r="A36" s="28"/>
      <c r="B36" s="18"/>
      <c r="C36" s="18" t="s">
        <v>133</v>
      </c>
      <c r="D36" s="62">
        <v>4700000000</v>
      </c>
      <c r="E36" s="8" t="s">
        <v>17</v>
      </c>
      <c r="F36" s="22">
        <v>2000000000</v>
      </c>
      <c r="G36" s="22">
        <f t="shared" si="0"/>
        <v>2700000000</v>
      </c>
      <c r="H36" s="8">
        <v>2025</v>
      </c>
      <c r="I36" s="18"/>
      <c r="J36" s="55"/>
    </row>
    <row r="37" spans="1:10" ht="56.25" hidden="1">
      <c r="A37" s="28"/>
      <c r="B37" s="18"/>
      <c r="C37" s="18" t="s">
        <v>134</v>
      </c>
      <c r="D37" s="62">
        <v>0</v>
      </c>
      <c r="E37" s="8" t="s">
        <v>17</v>
      </c>
      <c r="F37" s="62">
        <v>0</v>
      </c>
      <c r="G37" s="22">
        <f t="shared" si="0"/>
        <v>0</v>
      </c>
      <c r="H37" s="8">
        <v>2025</v>
      </c>
      <c r="I37" s="18"/>
      <c r="J37" s="55"/>
    </row>
    <row r="38" spans="1:10" ht="56.25" hidden="1">
      <c r="A38" s="28"/>
      <c r="B38" s="18"/>
      <c r="C38" s="18" t="s">
        <v>135</v>
      </c>
      <c r="D38" s="62">
        <v>0</v>
      </c>
      <c r="E38" s="8" t="s">
        <v>17</v>
      </c>
      <c r="F38" s="62"/>
      <c r="G38" s="22"/>
      <c r="H38" s="8"/>
      <c r="I38" s="18"/>
      <c r="J38" s="55"/>
    </row>
    <row r="39" spans="1:10" s="34" customFormat="1" ht="37.5">
      <c r="A39" s="30" t="s">
        <v>136</v>
      </c>
      <c r="B39" s="9" t="s">
        <v>137</v>
      </c>
      <c r="C39" s="9"/>
      <c r="D39" s="61">
        <f>D40+D41</f>
        <v>5000000000</v>
      </c>
      <c r="E39" s="30"/>
      <c r="F39" s="61">
        <v>5000000000</v>
      </c>
      <c r="G39" s="10">
        <f>D39-F39</f>
        <v>0</v>
      </c>
      <c r="H39" s="30"/>
      <c r="I39" s="9"/>
      <c r="J39" s="55"/>
    </row>
    <row r="40" spans="1:10" ht="78.75" customHeight="1">
      <c r="A40" s="28"/>
      <c r="B40" s="18" t="s">
        <v>138</v>
      </c>
      <c r="C40" s="18" t="s">
        <v>139</v>
      </c>
      <c r="D40" s="62">
        <v>5000000000</v>
      </c>
      <c r="E40" s="8" t="s">
        <v>17</v>
      </c>
      <c r="F40" s="62">
        <v>5000000000</v>
      </c>
      <c r="G40" s="22">
        <f>D40-F40</f>
        <v>0</v>
      </c>
      <c r="H40" s="8">
        <v>2025</v>
      </c>
      <c r="I40" s="18"/>
      <c r="J40" s="55"/>
    </row>
    <row r="41" spans="1:10" s="50" customFormat="1" ht="39" hidden="1">
      <c r="A41" s="46"/>
      <c r="B41" s="40" t="s">
        <v>137</v>
      </c>
      <c r="C41" s="40"/>
      <c r="D41" s="63">
        <f>D42+D43</f>
        <v>0</v>
      </c>
      <c r="E41" s="39"/>
      <c r="F41" s="22"/>
      <c r="G41" s="22">
        <f>D41-F41</f>
        <v>0</v>
      </c>
      <c r="H41" s="39"/>
      <c r="I41" s="40"/>
      <c r="J41" s="55"/>
    </row>
    <row r="42" spans="1:10" ht="37.5" hidden="1">
      <c r="A42" s="28"/>
      <c r="B42" s="18"/>
      <c r="C42" s="18" t="s">
        <v>140</v>
      </c>
      <c r="D42" s="62">
        <v>0</v>
      </c>
      <c r="E42" s="8" t="s">
        <v>17</v>
      </c>
      <c r="F42" s="22"/>
      <c r="G42" s="22">
        <f>D42-F42</f>
        <v>0</v>
      </c>
      <c r="H42" s="8">
        <v>2025</v>
      </c>
      <c r="I42" s="89" t="s">
        <v>141</v>
      </c>
      <c r="J42" s="55"/>
    </row>
    <row r="43" spans="1:10" ht="36" hidden="1" customHeight="1">
      <c r="A43" s="28"/>
      <c r="B43" s="18"/>
      <c r="C43" s="18" t="s">
        <v>142</v>
      </c>
      <c r="D43" s="62">
        <v>0</v>
      </c>
      <c r="E43" s="8" t="s">
        <v>17</v>
      </c>
      <c r="F43" s="22"/>
      <c r="G43" s="22">
        <f>D43-F43</f>
        <v>0</v>
      </c>
      <c r="H43" s="8">
        <v>2025</v>
      </c>
      <c r="I43" s="90"/>
      <c r="J43" s="55"/>
    </row>
    <row r="44" spans="1:10" s="34" customFormat="1">
      <c r="A44" s="30" t="s">
        <v>143</v>
      </c>
      <c r="B44" s="9" t="s">
        <v>144</v>
      </c>
      <c r="C44" s="9"/>
      <c r="D44" s="61">
        <f>D45</f>
        <v>16684000000</v>
      </c>
      <c r="E44" s="30"/>
      <c r="F44" s="61">
        <f>F45</f>
        <v>4000000000</v>
      </c>
      <c r="G44" s="61">
        <f>G45</f>
        <v>12684000000</v>
      </c>
      <c r="H44" s="30"/>
      <c r="I44" s="9"/>
      <c r="J44" s="55"/>
    </row>
    <row r="45" spans="1:10" ht="112.5" customHeight="1">
      <c r="A45" s="28"/>
      <c r="B45" s="18"/>
      <c r="C45" s="18" t="s">
        <v>145</v>
      </c>
      <c r="D45" s="62">
        <v>16684000000</v>
      </c>
      <c r="E45" s="8" t="s">
        <v>17</v>
      </c>
      <c r="F45" s="22">
        <v>4000000000</v>
      </c>
      <c r="G45" s="22">
        <f t="shared" ref="G45:G51" si="1">D45-F45</f>
        <v>12684000000</v>
      </c>
      <c r="H45" s="8">
        <v>2025</v>
      </c>
      <c r="I45" s="64" t="s">
        <v>146</v>
      </c>
      <c r="J45" s="55"/>
    </row>
    <row r="46" spans="1:10" s="34" customFormat="1">
      <c r="A46" s="30" t="s">
        <v>147</v>
      </c>
      <c r="B46" s="9" t="s">
        <v>148</v>
      </c>
      <c r="C46" s="9"/>
      <c r="D46" s="61">
        <f>SUM(D47:D49)</f>
        <v>11000000000</v>
      </c>
      <c r="E46" s="30"/>
      <c r="F46" s="61">
        <f>SUM(F47:F49)</f>
        <v>7000000000</v>
      </c>
      <c r="G46" s="10">
        <f t="shared" si="1"/>
        <v>4000000000</v>
      </c>
      <c r="H46" s="30"/>
      <c r="I46" s="9"/>
      <c r="J46" s="55"/>
    </row>
    <row r="47" spans="1:10" ht="37.5">
      <c r="A47" s="28"/>
      <c r="B47" s="18"/>
      <c r="C47" s="18" t="s">
        <v>149</v>
      </c>
      <c r="D47" s="62">
        <v>4000000000</v>
      </c>
      <c r="E47" s="8" t="s">
        <v>17</v>
      </c>
      <c r="F47" s="22">
        <v>0</v>
      </c>
      <c r="G47" s="22">
        <f t="shared" si="1"/>
        <v>4000000000</v>
      </c>
      <c r="H47" s="8">
        <v>2025</v>
      </c>
      <c r="I47" s="18"/>
      <c r="J47" s="55"/>
    </row>
    <row r="48" spans="1:10" ht="37.5">
      <c r="A48" s="28"/>
      <c r="B48" s="18"/>
      <c r="C48" s="18" t="s">
        <v>150</v>
      </c>
      <c r="D48" s="22">
        <v>7000000000</v>
      </c>
      <c r="E48" s="8" t="s">
        <v>17</v>
      </c>
      <c r="F48" s="22">
        <v>7000000000</v>
      </c>
      <c r="G48" s="22">
        <f t="shared" si="1"/>
        <v>0</v>
      </c>
      <c r="H48" s="8">
        <v>2025</v>
      </c>
      <c r="I48" s="18"/>
      <c r="J48" s="55"/>
    </row>
    <row r="49" spans="1:10" ht="37.5" hidden="1">
      <c r="A49" s="28"/>
      <c r="B49" s="18"/>
      <c r="C49" s="18" t="s">
        <v>151</v>
      </c>
      <c r="D49" s="62">
        <v>0</v>
      </c>
      <c r="E49" s="8" t="s">
        <v>17</v>
      </c>
      <c r="F49" s="22"/>
      <c r="G49" s="22">
        <f t="shared" si="1"/>
        <v>0</v>
      </c>
      <c r="H49" s="8">
        <v>2025</v>
      </c>
      <c r="I49" s="18" t="s">
        <v>122</v>
      </c>
      <c r="J49" s="55"/>
    </row>
    <row r="50" spans="1:10" s="34" customFormat="1" hidden="1">
      <c r="A50" s="30" t="s">
        <v>152</v>
      </c>
      <c r="B50" s="9" t="s">
        <v>153</v>
      </c>
      <c r="C50" s="9"/>
      <c r="D50" s="61">
        <v>0</v>
      </c>
      <c r="E50" s="30"/>
      <c r="F50" s="22"/>
      <c r="G50" s="22">
        <f t="shared" si="1"/>
        <v>0</v>
      </c>
      <c r="H50" s="30"/>
      <c r="I50" s="9"/>
      <c r="J50" s="55"/>
    </row>
    <row r="51" spans="1:10" ht="150" hidden="1">
      <c r="A51" s="28"/>
      <c r="B51" s="18"/>
      <c r="C51" s="18" t="s">
        <v>154</v>
      </c>
      <c r="D51" s="62">
        <v>0</v>
      </c>
      <c r="E51" s="8" t="s">
        <v>17</v>
      </c>
      <c r="F51" s="22"/>
      <c r="G51" s="22">
        <f t="shared" si="1"/>
        <v>0</v>
      </c>
      <c r="H51" s="8">
        <v>2025</v>
      </c>
      <c r="I51" s="18" t="s">
        <v>155</v>
      </c>
      <c r="J51" s="55"/>
    </row>
    <row r="52" spans="1:10" s="34" customFormat="1">
      <c r="A52" s="30" t="s">
        <v>156</v>
      </c>
      <c r="B52" s="9" t="s">
        <v>157</v>
      </c>
      <c r="C52" s="9"/>
      <c r="D52" s="61">
        <f>SUM(D53:D58)</f>
        <v>14187000000</v>
      </c>
      <c r="E52" s="30"/>
      <c r="F52" s="61">
        <f>SUM(F53:F58)</f>
        <v>9023000000</v>
      </c>
      <c r="G52" s="61">
        <f>SUM(G53:G58)</f>
        <v>5164000000</v>
      </c>
      <c r="H52" s="30"/>
      <c r="I52" s="9"/>
      <c r="J52" s="55"/>
    </row>
    <row r="53" spans="1:10" ht="56.25">
      <c r="A53" s="28"/>
      <c r="B53" s="18"/>
      <c r="C53" s="18" t="s">
        <v>158</v>
      </c>
      <c r="D53" s="62">
        <v>5000000000</v>
      </c>
      <c r="E53" s="8" t="s">
        <v>17</v>
      </c>
      <c r="F53" s="62">
        <v>5000000000</v>
      </c>
      <c r="G53" s="22">
        <f t="shared" ref="G53:G58" si="2">D53-F53</f>
        <v>0</v>
      </c>
      <c r="H53" s="8">
        <v>2025</v>
      </c>
      <c r="I53" s="18"/>
      <c r="J53" s="55"/>
    </row>
    <row r="54" spans="1:10" ht="37.5">
      <c r="A54" s="28"/>
      <c r="B54" s="18"/>
      <c r="C54" s="18" t="s">
        <v>159</v>
      </c>
      <c r="D54" s="62">
        <v>263000000</v>
      </c>
      <c r="E54" s="8" t="s">
        <v>17</v>
      </c>
      <c r="F54" s="62">
        <v>263000000</v>
      </c>
      <c r="G54" s="22">
        <f t="shared" si="2"/>
        <v>0</v>
      </c>
      <c r="H54" s="8">
        <v>2025</v>
      </c>
      <c r="I54" s="18"/>
      <c r="J54" s="55"/>
    </row>
    <row r="55" spans="1:10" ht="93.75">
      <c r="A55" s="28"/>
      <c r="B55" s="18"/>
      <c r="C55" s="18" t="s">
        <v>160</v>
      </c>
      <c r="D55" s="62">
        <v>1250000000</v>
      </c>
      <c r="E55" s="8" t="s">
        <v>17</v>
      </c>
      <c r="F55" s="62">
        <v>1250000000</v>
      </c>
      <c r="G55" s="22">
        <f t="shared" si="2"/>
        <v>0</v>
      </c>
      <c r="H55" s="8">
        <v>2025</v>
      </c>
      <c r="I55" s="18"/>
      <c r="J55" s="55"/>
    </row>
    <row r="56" spans="1:10" ht="56.25">
      <c r="A56" s="28"/>
      <c r="B56" s="18"/>
      <c r="C56" s="18" t="s">
        <v>161</v>
      </c>
      <c r="D56" s="62">
        <v>2510000000</v>
      </c>
      <c r="E56" s="8" t="s">
        <v>17</v>
      </c>
      <c r="F56" s="62">
        <v>2510000000</v>
      </c>
      <c r="G56" s="22">
        <f t="shared" si="2"/>
        <v>0</v>
      </c>
      <c r="H56" s="8">
        <v>2025</v>
      </c>
      <c r="I56" s="18"/>
      <c r="J56" s="55"/>
    </row>
    <row r="57" spans="1:10" ht="37.5">
      <c r="A57" s="28"/>
      <c r="B57" s="18"/>
      <c r="C57" s="18" t="s">
        <v>162</v>
      </c>
      <c r="D57" s="62">
        <v>2664000000</v>
      </c>
      <c r="E57" s="8" t="s">
        <v>17</v>
      </c>
      <c r="F57" s="22">
        <v>0</v>
      </c>
      <c r="G57" s="22">
        <f t="shared" si="2"/>
        <v>2664000000</v>
      </c>
      <c r="H57" s="8">
        <v>2025</v>
      </c>
      <c r="I57" s="18"/>
      <c r="J57" s="55"/>
    </row>
    <row r="58" spans="1:10" ht="37.5">
      <c r="A58" s="28"/>
      <c r="B58" s="18"/>
      <c r="C58" s="18" t="s">
        <v>163</v>
      </c>
      <c r="D58" s="62">
        <v>2500000000</v>
      </c>
      <c r="E58" s="8" t="s">
        <v>17</v>
      </c>
      <c r="F58" s="22"/>
      <c r="G58" s="22">
        <f t="shared" si="2"/>
        <v>2500000000</v>
      </c>
      <c r="H58" s="8">
        <v>2025</v>
      </c>
      <c r="I58" s="18"/>
      <c r="J58" s="55"/>
    </row>
  </sheetData>
  <mergeCells count="13">
    <mergeCell ref="I42:I43"/>
    <mergeCell ref="H5:H6"/>
    <mergeCell ref="I5:I6"/>
    <mergeCell ref="A2:I2"/>
    <mergeCell ref="A1:I1"/>
    <mergeCell ref="A3:I3"/>
    <mergeCell ref="H4:I4"/>
    <mergeCell ref="A5:A6"/>
    <mergeCell ref="B5:B6"/>
    <mergeCell ref="C5:C6"/>
    <mergeCell ref="D5:D6"/>
    <mergeCell ref="E5:E6"/>
    <mergeCell ref="F5:G5"/>
  </mergeCells>
  <printOptions horizontalCentered="1"/>
  <pageMargins left="0.39370078740157483" right="0.43307086614173229" top="0.51181102362204722" bottom="0.74803149606299213" header="0.31496062992125984" footer="0.31496062992125984"/>
  <pageSetup paperSize="9"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PL 1. BS Sở tư pháp</vt:lpstr>
      <vt:lpstr>PL 2. Điều chỉnh STC</vt:lpstr>
      <vt:lpstr>PL3. Điều chỉnh giảm STC</vt:lpstr>
      <vt:lpstr>PL 4. BS chuyển đổi số</vt:lpstr>
      <vt:lpstr>'PL 1. BS Sở tư pháp'!Print_Area</vt:lpstr>
      <vt:lpstr>'PL 2. Điều chỉnh STC'!Print_Area</vt:lpstr>
      <vt:lpstr>'PL 4. BS chuyển đổi số'!Print_Area</vt:lpstr>
      <vt:lpstr>'PL3. Điều chỉnh giảm STC'!Print_Area</vt:lpstr>
      <vt:lpstr>'PL 1. BS Sở tư pháp'!Print_Titles</vt:lpstr>
      <vt:lpstr>'PL 2. Điều chỉnh STC'!Print_Titles</vt:lpstr>
      <vt:lpstr>'PL 4. BS chuyển đổi số'!Print_Titles</vt:lpstr>
      <vt:lpstr>'PL3. Điều chỉnh giảm STC'!Print_Titles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2025-10-11T02:37:44Z</cp:lastPrinted>
  <dcterms:created xsi:type="dcterms:W3CDTF">2024-10-30T06:24:00Z</dcterms:created>
  <dcterms:modified xsi:type="dcterms:W3CDTF">2025-10-13T11:57:24Z</dcterms:modified>
</cp:coreProperties>
</file>